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30" windowWidth="18675" windowHeight="7695"/>
  </bookViews>
  <sheets>
    <sheet name="NOTAS" sheetId="1" r:id="rId1"/>
  </sheets>
  <externalReferences>
    <externalReference r:id="rId2"/>
    <externalReference r:id="rId3"/>
    <externalReference r:id="rId4"/>
  </externalReference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25725" concurrentCalc="0"/>
</workbook>
</file>

<file path=xl/calcChain.xml><?xml version="1.0" encoding="utf-8"?>
<calcChain xmlns="http://schemas.openxmlformats.org/spreadsheetml/2006/main">
  <c r="F653" i="1"/>
  <c r="E653"/>
  <c r="D653"/>
  <c r="J642"/>
  <c r="F614"/>
  <c r="F633"/>
  <c r="F642"/>
  <c r="J634"/>
  <c r="E633"/>
  <c r="J624"/>
  <c r="H626"/>
  <c r="J615"/>
  <c r="J612"/>
  <c r="J604"/>
  <c r="F591"/>
  <c r="F598"/>
  <c r="F604"/>
  <c r="J598"/>
  <c r="J589"/>
  <c r="D577"/>
  <c r="D576"/>
  <c r="D567"/>
  <c r="D565"/>
  <c r="D563"/>
  <c r="D557"/>
  <c r="D554"/>
  <c r="D545"/>
  <c r="D544"/>
  <c r="D531"/>
  <c r="D522"/>
  <c r="D514"/>
  <c r="E509"/>
  <c r="D509"/>
  <c r="D493"/>
  <c r="D489"/>
  <c r="D484"/>
  <c r="D467"/>
  <c r="D466"/>
  <c r="D457"/>
  <c r="D455"/>
  <c r="D453"/>
  <c r="D447"/>
  <c r="D444"/>
  <c r="D431"/>
  <c r="D430"/>
  <c r="D427"/>
  <c r="D425"/>
  <c r="D422"/>
  <c r="D419"/>
  <c r="D416"/>
  <c r="D415"/>
  <c r="D412"/>
  <c r="D404"/>
  <c r="D401"/>
  <c r="D400"/>
  <c r="D397"/>
  <c r="D391"/>
  <c r="D389"/>
  <c r="D386"/>
  <c r="D382"/>
  <c r="D373"/>
  <c r="D370"/>
  <c r="D367"/>
  <c r="D364"/>
  <c r="D363"/>
  <c r="D353"/>
  <c r="D341"/>
  <c r="D334"/>
  <c r="D333"/>
  <c r="D332"/>
  <c r="D318"/>
  <c r="D316"/>
  <c r="D314"/>
  <c r="D308"/>
  <c r="D305"/>
  <c r="D304"/>
  <c r="D294"/>
  <c r="D290"/>
  <c r="D289"/>
  <c r="D281"/>
  <c r="D268"/>
  <c r="D263"/>
  <c r="D254"/>
  <c r="D252"/>
  <c r="D246"/>
  <c r="D237"/>
  <c r="D236"/>
  <c r="D200"/>
  <c r="D193"/>
  <c r="H173"/>
  <c r="F173"/>
  <c r="E173"/>
  <c r="D173"/>
  <c r="F51"/>
  <c r="E51"/>
  <c r="D51"/>
  <c r="F42"/>
  <c r="E42"/>
  <c r="D42"/>
  <c r="F30"/>
  <c r="D30"/>
</calcChain>
</file>

<file path=xl/sharedStrings.xml><?xml version="1.0" encoding="utf-8"?>
<sst xmlns="http://schemas.openxmlformats.org/spreadsheetml/2006/main" count="584" uniqueCount="477">
  <si>
    <t xml:space="preserve">NOTAS A LOS ESTADOS FINANCIEROS </t>
  </si>
  <si>
    <t>Al 30  de Septiembre de 2018</t>
  </si>
  <si>
    <t>Ente Público:</t>
  </si>
  <si>
    <t>INSTITUTO DE INFRAESTRUCTURA FÍSICA EDUCATIVA DE GUANAJUATO</t>
  </si>
  <si>
    <t>NOTAS DE DESGLOSE</t>
  </si>
  <si>
    <t>I) NOTAS AL ESTADO DE SITUACIÓN FINANCIERA</t>
  </si>
  <si>
    <t>ACTIVO</t>
  </si>
  <si>
    <t>* EFECTIVO Y EQUIVALENTES</t>
  </si>
  <si>
    <t>ESF-01  FONDOS C/INVERSIONES FINANCIERAS</t>
  </si>
  <si>
    <t>MONTO</t>
  </si>
  <si>
    <t>TIPO</t>
  </si>
  <si>
    <t>MONTO PARCIAL</t>
  </si>
  <si>
    <t>1114    INVERSIONES TEMPORALES (HASTA 3 MESES)</t>
  </si>
  <si>
    <t>1115    FONDOS CON AFECTACIÓN ESPECÍFICA</t>
  </si>
  <si>
    <t>1121 INVERSIONES FINANCIERAS DE CORTO PLAZO</t>
  </si>
  <si>
    <t>1211 INVERSIONES A LARGO PLAZO</t>
  </si>
  <si>
    <t>* DERECHOSA RECIBIR EFECTIVO Y EQUIVALENTES Y BIENES O SERVICIOS A RECIBIR</t>
  </si>
  <si>
    <t>ESF-02 INGRESOS P/RECUPERAR</t>
  </si>
  <si>
    <t>2018</t>
  </si>
  <si>
    <t>2017</t>
  </si>
  <si>
    <t>1122 CUENTAS POR COBRAR CP</t>
  </si>
  <si>
    <t>1124 INGRESOS POR RECUPERAR CP</t>
  </si>
  <si>
    <t>ESF-03 CONTRIBUCIONES POR RECUPERAR CORTO PLAZO</t>
  </si>
  <si>
    <t>90 DIAS</t>
  </si>
  <si>
    <t>180 DIAS</t>
  </si>
  <si>
    <t>365 DIAS</t>
  </si>
  <si>
    <t>1123 DEUDORES DIVERSOS POR COBRAR A CORTO PLAZO</t>
  </si>
  <si>
    <t>1125 DEUDORES POR ANTICIPOS DE LA TESORERÍA A CORTO PLAZO</t>
  </si>
  <si>
    <t>1131 ANTICIPO A PROVEEDORES POR ADQUISICIÓN DE BIENES Y PRESTACIÓN DE SERVICIOS A CORTO PLAZO</t>
  </si>
  <si>
    <t>1132 ANTICIPO A PROVEEDORES POR ADQUISICIÓN DE BIENES INMUEBLES Y MUEBLES A CORTO PLAZO</t>
  </si>
  <si>
    <t>1133 ANTICIPO A PROVEEDORES POR ADQUISICIÓN DE BIENES INTANGIBLES A CORTO PLAZO</t>
  </si>
  <si>
    <t>1134 ANTICIPO A CONTRATISTAS POR OBRAS PÚBLICAS A CORTO PLAZO</t>
  </si>
  <si>
    <t>1139 OTROS DERECHOS A RECIBIR BIENES O SERVICIOS A CORTO PLAZO</t>
  </si>
  <si>
    <t>* BIENES DISPONIBLES PARA SU TRANSFORMACIÓN O CONSUMO.</t>
  </si>
  <si>
    <t xml:space="preserve">ESF-04  INVENTARIO </t>
  </si>
  <si>
    <t>METODO</t>
  </si>
  <si>
    <t>1140 INVENTARIOS</t>
  </si>
  <si>
    <t>1141 INVENTARIO DE MERCANCÍAS PARA VENTA</t>
  </si>
  <si>
    <t>1142 INVENTARIO DE MERCANCÍAS TERMINADAS</t>
  </si>
  <si>
    <t>1143 INVENTARIO DE MERCANCÍAS EN PROCESO DE ELABORACIÓN</t>
  </si>
  <si>
    <t>1144 INVENTARIO DE MATERIAS PRIMAS, MATERIALES Y SUMINISTROS PARA PRODUCCIÓN</t>
  </si>
  <si>
    <t>1145 BIENES EN TRÁNSITO</t>
  </si>
  <si>
    <t>ESF-05  ALMACENES</t>
  </si>
  <si>
    <t>1150 ALMACENES</t>
  </si>
  <si>
    <t>1151 ALMACÉN DE MATERIALES Y SUMINISTROS DE CONSUMO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</si>
  <si>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</si>
  <si>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</si>
  <si>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</si>
  <si>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</si>
  <si>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</si>
  <si>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 FIDEICOMISOS, MANDATOS Y CONTRATOS ANÁLOGOS</t>
  </si>
  <si>
    <t>ESF-07 PARTICIPACIONES Y APORTACIONES DE CAPITAL</t>
  </si>
  <si>
    <t>EMPRESA/OPDES</t>
  </si>
  <si>
    <t>1214 PARTICIPACIONES Y APORTACIONES DE CAPITAL</t>
  </si>
  <si>
    <t>* BIENES MUEBLES, INMUEBLES E INTAGIBLES</t>
  </si>
  <si>
    <t>ESF-08 BIENES MUEBLES E INMUEBLES</t>
  </si>
  <si>
    <t>DEP.GASTO</t>
  </si>
  <si>
    <t>DEP. ACUMULADA</t>
  </si>
  <si>
    <t>MÈTODO</t>
  </si>
  <si>
    <t>1230 BIENES INMUEBLES, INFRAESTRUCTURA Y CONSTRUCCIONES EN PROCESO</t>
  </si>
  <si>
    <t>1231 TERRENOS</t>
  </si>
  <si>
    <t xml:space="preserve"> </t>
  </si>
  <si>
    <t>1233 EDIFICIOS NO HABITACIONALES</t>
  </si>
  <si>
    <t>1234 INFRAESTRUCTURA</t>
  </si>
  <si>
    <t>1235 CONSTRUCCIONES EN PROCESO EN BIENES DE DOMINIO PÚBLICO</t>
  </si>
  <si>
    <t>1236 CONSTRUCCIONES EN PROCESO EN BIENES PROPIOS</t>
  </si>
  <si>
    <t>1239 OTROS BIENES INMUEBLES</t>
  </si>
  <si>
    <t>1240 BIENES MUEBLES</t>
  </si>
  <si>
    <t>1241 MOBILIARIO Y EQUIPO DE ADMINISTRACIÓN</t>
  </si>
  <si>
    <t>1242 MOBILIARIO Y EQUIPO EDUCACIONAL Y RECREATIVO</t>
  </si>
  <si>
    <t>1243 EQUIPO E INSTRUMENTAL MÉDICO Y DE LABORATORIO</t>
  </si>
  <si>
    <t>1244 VEHÍCULOS Y EQUIPO DE TRANSPORTE</t>
  </si>
  <si>
    <t>1245 EQUIPO DE DEFENSA Y SEGURIDAD</t>
  </si>
  <si>
    <t>1246 MAQUINARIA, OTROS EQUIPOS Y HERRAMIENTAS</t>
  </si>
  <si>
    <t>1247 COLECCIONES, OBRAS DE ARTE Y OBJETOS VALIOSOS</t>
  </si>
  <si>
    <t>1248 ACTIVOS BIOLÓGICOS</t>
  </si>
  <si>
    <t>1250ACTIVOS INTANGIBLES</t>
  </si>
  <si>
    <t>1251SOFTWARE</t>
  </si>
  <si>
    <t>1252PATENTES, MARCAS Y DERECHOS</t>
  </si>
  <si>
    <t>1253CONCESIONES Y FRANQUICIAS</t>
  </si>
  <si>
    <t>1254LICENCIAS</t>
  </si>
  <si>
    <t>1259OTROS ACTIVOS INTANGIBLES</t>
  </si>
  <si>
    <t>ESF-09 INTANGIBLES Y DIFERIDOS</t>
  </si>
  <si>
    <t>AMORT.GASTO</t>
  </si>
  <si>
    <t>AMORT.ACUM</t>
  </si>
  <si>
    <t>1250 ACTIVOS INTANGIBLES</t>
  </si>
  <si>
    <t>1252 PATENTES, MARCAS Y DERECHOS</t>
  </si>
  <si>
    <t>1253 CONCESIONES Y FRANQUICIAS</t>
  </si>
  <si>
    <t>1254 LICENCIAS</t>
  </si>
  <si>
    <t>1259 OTROS ACTIVOS INTANGIBLES</t>
  </si>
  <si>
    <t>1270 ACTIVOS DIFERIDOS</t>
  </si>
  <si>
    <t>1271 ESTUDIOS, FORMULACIÓN Y EVALUACIÓN DE PROYECTOS</t>
  </si>
  <si>
    <t>1272 DERECHOS SOBRE BIENES EN RÉGIMEN DE ARRENDAMIENTO FINANCIERO</t>
  </si>
  <si>
    <t>1273 GASTOS PAGADOS POR ADELANTADO A LARGO PLAZO</t>
  </si>
  <si>
    <t>1274 ANTICIPOS A LARGO PLAZO</t>
  </si>
  <si>
    <t>1275 BENEFICIOS AL RETIRO DE EMPLEADOS PAGADOS POR ADELANTADO</t>
  </si>
  <si>
    <t>1279 OTROS ACTIVOS DIFERIDOS</t>
  </si>
  <si>
    <t>ESF-10   ESTIMACIONES Y DETERIOROS</t>
  </si>
  <si>
    <t>1160 ESTIMACIÓN POR PÉRDIDA O DETERIORO DE ACTIVOS CIRCULANTES</t>
  </si>
  <si>
    <t>1161 ESTIMACIONES PARA CUENTAS INCOBRABLES POR DERECHOS A RECIBIR EFECTIVO O EQUIVALENTES</t>
  </si>
  <si>
    <t>1162 ESTIMACIÓN POR DETERIORO DE INVENTARIOS</t>
  </si>
  <si>
    <t>ESF-11 OTROS ACTIVOS</t>
  </si>
  <si>
    <t>CARACTERÍSTICAS</t>
  </si>
  <si>
    <t>1290OTROS ACTIVOS NO CIRCULANTES</t>
  </si>
  <si>
    <t>1291BIENES EN CONCESIÓN</t>
  </si>
  <si>
    <t>1292BIENES EN ARRENDAMIENTO FINANCIERO</t>
  </si>
  <si>
    <t>1293BIENES EN COMODATO</t>
  </si>
  <si>
    <t>PASIVO</t>
  </si>
  <si>
    <t>ESF-12 CUENTAS Y DOCUMENTOS POR PAGAR</t>
  </si>
  <si>
    <t>A 90 DIAS</t>
  </si>
  <si>
    <t>2110CUENTAS POR PAGAR A CORTO PLAZO</t>
  </si>
  <si>
    <t>2111SERVICIOS PERSONALES POR PAGAR A CORTO PLAZO</t>
  </si>
  <si>
    <t>2112PROVEEDORES POR PAGAR A CORTO PLAZO</t>
  </si>
  <si>
    <t>2113CONTRATISTAS POR OBRAS PÚBLICAS POR PAGAR A CORTO PLAZO</t>
  </si>
  <si>
    <t>2114PARTICIPACIONES Y APORTACIONES POR PAGAR A CORTO PLAZO</t>
  </si>
  <si>
    <t>2115TRANSFERENCIAS OTORGADAS POR PAGAR A CORTO PLAZO</t>
  </si>
  <si>
    <t>2116INTERESES, COMISIONES Y OTROS GASTOS DE LA DEUDA PÚBLICA POR PAGAR A CORTO PLAZO</t>
  </si>
  <si>
    <t>2117RETENCIONES Y CONTRIBUCIONES POR PAGAR A CORTO PLAZO</t>
  </si>
  <si>
    <t>2118DEVOLUCIONES DE LA LEY DE INGRESOS POR PAGAR A CORTO PLAZO</t>
  </si>
  <si>
    <t>2119OTRAS CUENTAS POR PAGAR A CORTO PLAZO</t>
  </si>
  <si>
    <t>2120DOCUMENTOS POR PAGAR A CORTO PLAZO</t>
  </si>
  <si>
    <t>2121DOCUMENTOS COMERCIALES POR PAGAR A CORTO PLAZO</t>
  </si>
  <si>
    <t>2122DOCUMENTOS CON CONTRATISTAS POR OBRAS PÚBLICAS POR PAGAR A CORTO PLAZO</t>
  </si>
  <si>
    <t>2129OTROS DOCUMENTOS POR PAGAR A CORTO PLAZO</t>
  </si>
  <si>
    <t>ESF-13 FONDOS Y BIENES DE TERCEROS EN GARANTÍA Y/O ADMINISTRACION A CORTO PLAZO</t>
  </si>
  <si>
    <t>NATURALEZA</t>
  </si>
  <si>
    <t>2160 FONDOS Y BIENES DE TERCEROS EN GARANTÍA Y/O ADMINISTRACIÓN A CORTO PLAZO</t>
  </si>
  <si>
    <t>2161 FONDOS EN GARANTÍA A CORTO PLAZO</t>
  </si>
  <si>
    <t>2162 FONDOS EN ADMINISTRACIÓN A CORTO PLAZO (ESCUELAS AL CIEN)</t>
  </si>
  <si>
    <t>RECURSO PROGRAMA ESCUELAS AL CIEN</t>
  </si>
  <si>
    <t>2163 FONDOS CONTINGENTES A CORTO PLAZO</t>
  </si>
  <si>
    <t>2164 FONDOS DE FIDEICOMISOS, MANDATOS Y CONTRATOS ANÁLOGOS A CORTO PLAZO</t>
  </si>
  <si>
    <t>2165 OTROS FONDOS DE TERCEROS EN GARANTÍA Y/O ADMINISTRACIÓN A CORTO PLAZO</t>
  </si>
  <si>
    <t>2166 VALORES Y BIENES EN GARANTÍA A CORTO PLAZO</t>
  </si>
  <si>
    <t>2250 FONDOS Y BIENES DE TERCEROS EN GARANTÍA Y/O ADMINISTRACIÓN A LARGO PLAZO</t>
  </si>
  <si>
    <t>2251 FONDOS EN GARANTÍA A LARGO PLAZO</t>
  </si>
  <si>
    <t>2252 FONDOS EN ADMINISTRACIÓN A LARGO PLAZO</t>
  </si>
  <si>
    <t>2253 FONDOS CONTINGENTES A LARGO PLAZO</t>
  </si>
  <si>
    <t>2254 FONDOS DE FIDEICOMISOS, MANDATOS Y CONTRATOS ANÁLOGOS A LARGO PLAZO</t>
  </si>
  <si>
    <t>2255 OTROS FONDOS DE TERCEROS EN GARANTÍA Y/O ADMINISTRACIÓN A LARGO PLAZO</t>
  </si>
  <si>
    <t>2256 VALORES Y BIENES EN GARANTÍA A LARGO PLAZO</t>
  </si>
  <si>
    <t>ESF-14   OTROS PASIVOS DIFERIDOS A CORTO PLAZO</t>
  </si>
  <si>
    <t>2159 OTROS PASIVOS DIFERIDOS A CORTO PLAZO</t>
  </si>
  <si>
    <t>2199 OTROS PASIVOS CIRCULANTES</t>
  </si>
  <si>
    <t>2240 PASIVOS DIFERIDOS A LARGO PLAZO</t>
  </si>
  <si>
    <t>2241 CRÉDITOS DIFERIDOS A LARGO PLAZO</t>
  </si>
  <si>
    <t>2242 INTERESES COBRADOS POR ADELANTADO A LARGO PLAZO</t>
  </si>
  <si>
    <t>2249 OTROS PASIVOS DIFERIDOS A LARGO PLAZO</t>
  </si>
  <si>
    <t>ESF-15  DEUDA PUBLICA</t>
  </si>
  <si>
    <t>2130  Y  2230   DEUDA PUBLICA</t>
  </si>
  <si>
    <t>II) NOTAS AL ESTADO DE ACTIVIDADES</t>
  </si>
  <si>
    <t>INGRESOS DE GESTIÓN</t>
  </si>
  <si>
    <t>EA-01 INGRESOS</t>
  </si>
  <si>
    <t>4100 INGRESOS DE GESTION</t>
  </si>
  <si>
    <t>INGRESOS PROPIOS OBTENIDOS DERIVADOS DE LA CREACION DEL PADRON DE PERITOS VALIDADORES DE INIFEG</t>
  </si>
  <si>
    <t>4110 IMPUESTOS</t>
  </si>
  <si>
    <t>4111 IMPUESTOS SOBRE LOS INGRESOS</t>
  </si>
  <si>
    <t>4112 IMPUESTOS SOBRE EL PATRIMONIO</t>
  </si>
  <si>
    <t>4113 IMPUESTOS SOBRE LA PRODUCCIÓN, EL CONSUMO Y LAS TRANSACCIONES</t>
  </si>
  <si>
    <t>4114 IMPUESTOS AL COMERCIO EXTERIOR</t>
  </si>
  <si>
    <t>4115 IMPUESTOS SOBRE NÓMINAS Y ASIMILABLES</t>
  </si>
  <si>
    <t>4116 IMPUESTOS ECOLÓGICOS</t>
  </si>
  <si>
    <t>4117 ACCESORIOS DE IMPUESTOS</t>
  </si>
  <si>
    <t>4119 OTROS IMPUESTOS</t>
  </si>
  <si>
    <t>4120 CUOTAS Y APORTACIONES DE SEGURIDAD SOCIAL</t>
  </si>
  <si>
    <t>4121 APORTACIONES PARA FONDOS DE VIVIENDA</t>
  </si>
  <si>
    <t>4122 CUOTAS PARA EL SEGURO SOCIAL</t>
  </si>
  <si>
    <t>4123 CUOTAS DE AHORRO PARA EL RETIRO</t>
  </si>
  <si>
    <t>4124 ACCESORIOS DE CUOTAS Y APORTACIONES DE SEGURIDAD SOCIAL</t>
  </si>
  <si>
    <t>4129 OTRAS CUOTAS Y APORTACIONES PARA LA SEGURIDAD SOCIAL</t>
  </si>
  <si>
    <t>4130 CONTRIBUCIONES DE MEJORAS</t>
  </si>
  <si>
    <t>4131 CONTRIBUCIONES DE MEJORAS POR OBRAS PÚBLICAS</t>
  </si>
  <si>
    <t>4140 DERECHOS</t>
  </si>
  <si>
    <t>4141 DERECHOS POR EL USO, GOCE, APROVECHAMIENTO O EXPLOTACIÓN DE BIENES DE DOMINIO PÚBLICO</t>
  </si>
  <si>
    <t>4142DERECHOS A LOS HIDROCARBUROS</t>
  </si>
  <si>
    <t>4143DERECHOS POR PRESTACIÓN DE SERVICIOS</t>
  </si>
  <si>
    <t>4144 ACCESORIOS DE DERECHOS</t>
  </si>
  <si>
    <t>4149 OTROS DERECHOS</t>
  </si>
  <si>
    <t>4150 PRODUCTOS DE TIPO CORRIENTE</t>
  </si>
  <si>
    <t>4151PRODUCTOS DERIVADOS DEL USO Y APROVECHAMIENTO DE BIENES NO SUJETOS A RÉGIMEN DE DOMINIO PÚBLICO</t>
  </si>
  <si>
    <t>4152 ENAJENACIÓN DE BIENES MUEBLES NO SUJETOS A SER INVENTARIADOS</t>
  </si>
  <si>
    <t>4153 ACCESORIOS DE PRODUCTOS</t>
  </si>
  <si>
    <t>4159 OTROS PRODUCTOS QUE GENERAN INGRESOS CORRIENTES</t>
  </si>
  <si>
    <t>4160 APROVECHAMIENTOS DE TIPO CORRIENTE</t>
  </si>
  <si>
    <t>4161 INCENTIVOS DERIVADOS DE LA COLABORACIÓN FISCAL</t>
  </si>
  <si>
    <t xml:space="preserve">4162 MULTAS (4162610061 </t>
  </si>
  <si>
    <t xml:space="preserve">4163 INDEMNIZACIONES </t>
  </si>
  <si>
    <t>4164 REINTEGROS</t>
  </si>
  <si>
    <t>4165 APROVECHAMIENTOS PROVENIENTES DE OBRAS PÚBLICAS</t>
  </si>
  <si>
    <t>4166 APROVECHAMIENTOS POR PARTICIPACIONES DERIVADAS DE LA APLICACIÓN DE LEYES</t>
  </si>
  <si>
    <t>4167 APROVECHAMIENTOS POR APORTACIONES Y COOPERACIONES</t>
  </si>
  <si>
    <t>4168 ACCESORIOS DE APROVECHAMIENTOS</t>
  </si>
  <si>
    <t>4169 OTROS APROVECHAMIENTOS</t>
  </si>
  <si>
    <t>4170 INGRESOS POR VENTA DE BIENES Y SERVICIOS</t>
  </si>
  <si>
    <t>4171 INGRESOS POR VENTA DE MERCANCÍAS</t>
  </si>
  <si>
    <t>4172 INGRESOS POR VENTA DE BIENES Y SERVICIOS PRODUCIDOS EN ESTABLECIMIENTOS DEL GOBIERNO</t>
  </si>
  <si>
    <t>4173 INGRESOS POR VENTA DE BIENES Y SERVICIOS DE ORGANISMOS DESCENTRALIZADOS  Y BASES PARA CONCURSO</t>
  </si>
  <si>
    <t>4174 INGRESOS DE OPERACIÓN DE ENTIDADES PARAESTATALES EMPRESARIALES Y NO FINANCIERAS</t>
  </si>
  <si>
    <t>4190 INGRESOS NO COMPRENDIDOS EN LAS FRACCIONES DE LA LEY DE INGRESOS CAUSADOS EN EJERCICIOS FISCALES ANTERIORES PENDIENTES DE LIQUIDACIÓN O PAGO</t>
  </si>
  <si>
    <t>4191 IMPUESTOS NO COMPRENDIDOS EN LAS FRACCIONES DE LA LEY DE INGRESOS CAUSADOS EN EJERCICIOS FISCALES ANTERIORES PENDIENTES DE LIQUIDACIÓN O PAGO</t>
  </si>
  <si>
    <t>4192 CONTRIBUCIONES DE MEJORAS, DERECHOS, PRODUCTOS Y APROVECHAMIENTOS NO COMPRENDIDOS EN LAS FRACCIONES DE LA LEY DE INGRESOS CAUSADOS EN EJERCICIOS FISCALES ANTERIORES PENDIENTES DE LIQUIDACIÓN O PAGO</t>
  </si>
  <si>
    <t>4200 PARTICIPACIONES, APORTACIONES, TRANSFERENCIAS, ASIGNACIONES, SUBSIDIOS Y OTRAS AYUDAS</t>
  </si>
  <si>
    <t>4210 PARTICIPACIONES Y APORTACIONES</t>
  </si>
  <si>
    <t>4211 PARTICIPACIONES</t>
  </si>
  <si>
    <t>4212 APORTACIONES</t>
  </si>
  <si>
    <t>4213 CONVENIOS</t>
  </si>
  <si>
    <t>4220 TRANSFERENCIAS, ASIGNACIONES, SUBSIDIOS Y OTRAS AYUDAS</t>
  </si>
  <si>
    <t>4221 TRANSFERENCIAS INTERNAS Y ASIGNACIONES DEL SECTOR PÚBLICO SERVICIOS PERSONALES,  MATERIALES Y SUMINISTROS, SERVICIOS GENERALES Y  AYUDAS Y SUBSIDIOS</t>
  </si>
  <si>
    <t>4222 TRANSFERENCIAS DEL SECTOR PÚBLICO</t>
  </si>
  <si>
    <t>4223 SUBSIDIOS Y SUBVENCIONES</t>
  </si>
  <si>
    <t>4224 AYUDAS SOCIALES</t>
  </si>
  <si>
    <t>4225 PENSIONES Y JUBILACIONES</t>
  </si>
  <si>
    <t>4226 TRANSFERENCIAS DEL EXTERIOR</t>
  </si>
  <si>
    <t>EA-02 OTROS INGRESOS Y BENEFICIOS</t>
  </si>
  <si>
    <t>4300 OTROS INGRESOS Y BENEFICIOS</t>
  </si>
  <si>
    <t>4310 INGRESOS FINANCIEROS</t>
  </si>
  <si>
    <t>4311 INTERESES GANADOS DE VALORES, CRÉDITOS, BONOS Y OTROS.</t>
  </si>
  <si>
    <t>4319 OTROS INGRESOS FINANCIEROS</t>
  </si>
  <si>
    <t>4320 INCREMENTO POR VARIACIÓN DE INVENTARIOS</t>
  </si>
  <si>
    <t>4321 INCREMENTO POR VARIACIÓN DE INVENTARIOS DE MERCANCÍAS PARA VENTA</t>
  </si>
  <si>
    <t>4322 INCREMENTO POR VARIACIÓN DE INVENTARIOS DE MERCANCÍAS TERMINADAS</t>
  </si>
  <si>
    <t>4323 INCREMENTO POR VARIACIÓN DE INVENTARIOS DE MERCANCÍAS EN PROCESO DE ELABORACIÓN</t>
  </si>
  <si>
    <t>4324 INCREMENTO POR VARIACIÓN DE INVENTARIOS DE MATERIAS PRIMAS, MATERIALES Y SUMINISTROS PARA PRODUCCIÓN</t>
  </si>
  <si>
    <t>4325 INCREMENTO POR VARIACIÓN DE ALMACÉN DE MATERIAS PRIMAS, MATERIALES Y SUMINISTROS DE CONSUMO</t>
  </si>
  <si>
    <t>4330 DISMINUCIÓN DEL EXCESO DE ESTIMACIONES POR PÉRDIDA O DETERIORO U OBSOLESCENCIA</t>
  </si>
  <si>
    <t>4331 DISMINUCIÓN DEL EXCESO DE ESTIMACIONES POR PÉRDIDA O DETERIORO U OBSOLESCENCIA</t>
  </si>
  <si>
    <t>4340 DISMINUCIÓN DEL EXCESO DE PROVISIONES</t>
  </si>
  <si>
    <t>4341 DISMINUCIÓN DEL EXCESO EN PROVISIONES</t>
  </si>
  <si>
    <t>4390 OTROS INGRESOS Y BENEFICIOS VARIOS</t>
  </si>
  <si>
    <t>4391 OTROS INGRESOS DE EJERCICIOS ANTERIORES</t>
  </si>
  <si>
    <t>4392 BONIFICACIONES Y DESCUENTOS OBTENIDOS</t>
  </si>
  <si>
    <t>4393 DIFERENCIAS POR TIPO DE CAMBIO A FAVOR EN EFECTIVO Y EQUIVALENTES</t>
  </si>
  <si>
    <t>4394 DIFERENCIAS DE COTIZACIONES A FAVOR EN VALORES NEGOCIABLES</t>
  </si>
  <si>
    <t>4395 RESULTADO POR POSICIÓN MONETARIA</t>
  </si>
  <si>
    <t>4396 UTILIDADES POR PARTICIPACIÓN PATRIMONIAL</t>
  </si>
  <si>
    <t>4399 OTROS INGRESOS Y BENEFICIOS VARIOS</t>
  </si>
  <si>
    <t>GASTOS Y OTRAS PÉRDIDAS</t>
  </si>
  <si>
    <t>EA-03 GASTOS</t>
  </si>
  <si>
    <t>%GASTO</t>
  </si>
  <si>
    <t>CARACTERISTICA</t>
  </si>
  <si>
    <t>5000 GASTOS Y OTRAS PERDIDAS</t>
  </si>
  <si>
    <t>5100 GASTOS DE FUNCIONAMIENTO</t>
  </si>
  <si>
    <t>5110 SERVICIOS PERSONALES</t>
  </si>
  <si>
    <t>5111 REMUNERACIONES AL PERSONAL DE CARÁCTER PERMANENTE</t>
  </si>
  <si>
    <t>5112 REMUNERACIONES AL PERSONAL DE CARÁCTER TRANSITORIO</t>
  </si>
  <si>
    <t>5113 REMUNERACIONES ADICIONALES Y ESPECIALES</t>
  </si>
  <si>
    <t>5114 SEGURIDAD SOCIAL</t>
  </si>
  <si>
    <t>5115 OTRAS PRESTACIONES SOCIALES Y ECONÓMICAS</t>
  </si>
  <si>
    <t>5116 PAGO DE ESTÍMULOS A SERVIDORES PÚBLICOS</t>
  </si>
  <si>
    <t>5120 MATERIALES Y SUMINISTROS</t>
  </si>
  <si>
    <t>5121 MATERIALES DE ADMINISTRACIÓN, EMISIÓN DE DOCUMENTOS Y ARTÍCULOS OFICIALES</t>
  </si>
  <si>
    <t>5122 ALIMENTOS Y UTENSILIOS</t>
  </si>
  <si>
    <t>5123 MATERIAS PRIMAS Y MATERIALES DE PRODUCCIÓN Y COMERCIALIZACIÓN</t>
  </si>
  <si>
    <t>5124 MATERIALES Y ARTÍCULOS DE CONSTRUCCIÓN Y DE REPARACIÓN</t>
  </si>
  <si>
    <t>5125 PRODUCTOS QUÍMICOS, FARMACÉUTICOS Y DE LABORATORIO</t>
  </si>
  <si>
    <t>5126 COMBUSTIBLES, LUBRICANTES Y ADITIVOS</t>
  </si>
  <si>
    <t>5127 VESTUARIO, BLANCOS, PRENDAS DE PROTECCIÓN Y ARTÍCULOS DEPORTIVOS</t>
  </si>
  <si>
    <t>5128 MATERIALES Y SUMINISTROS PARA SEGURIDAD</t>
  </si>
  <si>
    <t>5129 HERRAMIENTAS, REFACCIONES Y ACCESORIOS MENORES</t>
  </si>
  <si>
    <t>5130 SERVICIOS GENERALES</t>
  </si>
  <si>
    <t>5131 SERVICIOS BÁSICOS</t>
  </si>
  <si>
    <t>5132 SERVICIOS DE ARRENDAMIENTO</t>
  </si>
  <si>
    <t>5133 SERVICIOS PROFESIONALES, CIENTÍFICOS Y TÉCNICOS Y OTROS SERVICIOS</t>
  </si>
  <si>
    <t>5134 SERVICIOS FINANCIEROS, BANCARIOS Y COMERCIALES</t>
  </si>
  <si>
    <t>5135 SERVICIOS DE INSTALACIÓN, REPARACIÓN, MANTENIMIENTO Y CONSERVACIÓN</t>
  </si>
  <si>
    <t>5136 SERVICIOS DE COMUNICACIÓN SOCIAL Y PUBLICIDAD</t>
  </si>
  <si>
    <t>5137 SERVICIOS DE TRASLADO Y VIÁTICOS</t>
  </si>
  <si>
    <t>5138 SERVICIOS OFICIALES</t>
  </si>
  <si>
    <t>5139 OTROS SERVICIOS GENERALES</t>
  </si>
  <si>
    <t>5200 TRANSFERENCIAS, ASIGNACIONES, SUBSIDIOS Y OTRAS AYUDAS</t>
  </si>
  <si>
    <t>5210 TRANSFERENCIAS INTERNAS Y ASIGNACIONES AL SECTOR PÚBLICO</t>
  </si>
  <si>
    <t>5211 ASIGNACIONES AL SECTOR PÚBLICO</t>
  </si>
  <si>
    <t>5212 TRANSFERENCIAS INTERNAS AL SECTOR PÚBLICO</t>
  </si>
  <si>
    <t>5220 TRANSFERENCIAS AL RESTO DEL SECTOR PÚBLICO</t>
  </si>
  <si>
    <t>5221 TRANSFERENCIAS A ENTIDADES PARAESTATALES</t>
  </si>
  <si>
    <t>5222 TRANSFERENCIAS A ENTIDADES FEDERATIVAS Y MUNICIPIOS</t>
  </si>
  <si>
    <t>5230 SUBSIDIOS Y SUBVENCIONES</t>
  </si>
  <si>
    <t>5231 SUBSIDIOS</t>
  </si>
  <si>
    <t>5232 SUBVENCIONES</t>
  </si>
  <si>
    <t>5240 AYUDAS SOCIALES</t>
  </si>
  <si>
    <t>5241 AYUDAS SOCIALES A PERSONAS</t>
  </si>
  <si>
    <t>5242 BECAS</t>
  </si>
  <si>
    <t>5243 AYUDAS SOCIALES A INSTITUCIONES</t>
  </si>
  <si>
    <t>5244 AYUDAS SOCIALES POR DESASTRES NATURALES Y OTROS SINIESTROS</t>
  </si>
  <si>
    <t>5250 PENSIONES Y JUBILACIONES</t>
  </si>
  <si>
    <t>5251 PENSIONES</t>
  </si>
  <si>
    <t>5252 JUBILACIONES</t>
  </si>
  <si>
    <t>5259 OTRAS PENSIONES Y JUBILACIONES</t>
  </si>
  <si>
    <t>5260 TRANSFERENCIAS A FIDEICOMISOS, MANDATOS Y CONTRATOS ANÁLOGOS</t>
  </si>
  <si>
    <t>5261 TRANSFERENCIAS A FIDEICOMISOS, MANDATOS Y CONTRATOS ANÁLOGOS AL GOBIERNO</t>
  </si>
  <si>
    <t>5262 TRANSFERENCIAS A FIDEICOMISOS, MANDATOS Y CONTRATOS ANÁLOGOS A ENTIDADES PARAESTATALES</t>
  </si>
  <si>
    <t>5270 TRANSFERENCIAS A LA SEGURIDAD SOCIAL</t>
  </si>
  <si>
    <t>5271 TRANSFERENCIAS POR OBLIGACIONES DE LEY</t>
  </si>
  <si>
    <t>5280 DONATIVOS</t>
  </si>
  <si>
    <t>5281 DONATIVOS A INSTITUCIONES SIN FINES DE LUCRO</t>
  </si>
  <si>
    <t>5282 DONATIVOS A ENTIDADES FEDERATIVAS Y MUNICIPIOS</t>
  </si>
  <si>
    <t>5283 DONATIVOS A FIDEICOMISO, MANDATOS Y CONTRATOS ANÁLOGOS PRIVADOS</t>
  </si>
  <si>
    <t>5284 DONATIVOS A FIDEICOMISO, MANDATOS Y CONTRATOS ANÁLOGOS ESTATALES</t>
  </si>
  <si>
    <t>5285 DONATIVOS INTERNACIONALES</t>
  </si>
  <si>
    <t>5290 TRANSFERENCIAS AL EXTERIOR</t>
  </si>
  <si>
    <t>5291 TRANSFERENCIAS AL EXTERIOR A GOBIERNOS EXTRANJEROS Y ORGANISMOS INTERNACIONALES</t>
  </si>
  <si>
    <t>5292 TRANSFERENCIAS AL SECTOR PRIVADO EXTERNO</t>
  </si>
  <si>
    <t>5300 PARTICIPACIONES Y APORTACIONES</t>
  </si>
  <si>
    <t>5310 PARTICIPACIONES</t>
  </si>
  <si>
    <t>5311 PARTICIPACIONES DE LA FEDERACIÓN A ENTIDADES FEDERATIVAS Y MUNICIPIOS</t>
  </si>
  <si>
    <t>5312 PARTICIPACIONES DE LAS ENTIDADES FEDERATIVAS A LOS MUNICIPIOS</t>
  </si>
  <si>
    <t>5320 APORTACIONES</t>
  </si>
  <si>
    <t>5321 APORTACIONES DE LA FEDERACIÓN A ENTIDADES FEDERATIVAS Y MUNICIPIOS</t>
  </si>
  <si>
    <t>5322 APORTACIONES DE LAS ENTIDADES FEDERATIVAS A LOS MUNICIPIOS</t>
  </si>
  <si>
    <t>5330 CONVENIOS</t>
  </si>
  <si>
    <t>5331 CONVENIOS DE REASIGNACIÓN</t>
  </si>
  <si>
    <t>5332 CONVENIOS DE DESCENTRALIZACIÓN Y OTROS</t>
  </si>
  <si>
    <t>5400 INTERESES, COMISIONES Y OTROS GASTOS DE LA DEUDA PUBLICA</t>
  </si>
  <si>
    <t>5410 INTERESES DE LA DEUDA PÚBLICA</t>
  </si>
  <si>
    <t>5411 INTERESES DE LA DEUDA PÚBLICA INTERNA</t>
  </si>
  <si>
    <t>5412 INTERESES DE LA DEUDA PÚBLICA EXTERNA</t>
  </si>
  <si>
    <t>5420 COMISIONES DE LA DEUDA PÚBLICA</t>
  </si>
  <si>
    <t>5421 COMISIONES DE LA DEUDA PÚBLICA INTERNA</t>
  </si>
  <si>
    <t>5422 COMISIONES DE LA DEUDA PÚBLICA EXTERNA</t>
  </si>
  <si>
    <t>5430 GASTOS DE LA DEUDA PÚBLICA</t>
  </si>
  <si>
    <t>5431 GASTOS DE LA DEUDA PÚBLICA INTERNA</t>
  </si>
  <si>
    <t>5432 GASTOS DE LA DEUDA PÚBLICA EXTERNA</t>
  </si>
  <si>
    <t>5440 COSTO POR COBERTURAS</t>
  </si>
  <si>
    <t>5441 COSTO POR COBERTURAS</t>
  </si>
  <si>
    <t>5450 APOYOS FINANCIEROS</t>
  </si>
  <si>
    <t>5451 APOYOS FINANCIEROS A INTERMEDIARIOS</t>
  </si>
  <si>
    <t>5452 APOYO FINANCIEROS A AHORRADORES Y DEUDORES DEL SISTEMA FINANCIERO NACIONAL</t>
  </si>
  <si>
    <t>5500 OTROS GASTOS Y PERDIDAS EXTRAORDINARIAS</t>
  </si>
  <si>
    <t>5510 ESTIMACIONES, DEPRECIACIONES, DETERIOROS, OBSOLESCENCIA Y AMORTIZACIONES</t>
  </si>
  <si>
    <t>5511 ESTIMACIONES POR PÉRDIDA O DETERIORO DE ACTIVOS CIRCULANTES</t>
  </si>
  <si>
    <t>5512 ESTIMACIONES POR PÉRDIDA O DETERIORO DE ACTIVO NO CIRCULANTE</t>
  </si>
  <si>
    <t>5513 DEPRECIACIÓN DE BIENES INMUEBLES</t>
  </si>
  <si>
    <t>5514 DEPRECIACIÓN DE INFRAESTRUCTURA</t>
  </si>
  <si>
    <t>5515 DEPRECIACIÓN DE BIENES MUEBLES</t>
  </si>
  <si>
    <t>5516 DETERIORO DE LOS ACTIVOS BIOLÓGICOS</t>
  </si>
  <si>
    <t>5517 AMORTIZACIÓN DE ACTIVOS INTANGIBLES</t>
  </si>
  <si>
    <t>5518 DISMINUCIÓN DE BIENES POR PÉRDIDA, OBSOLESCENCIA Y DETERIORO</t>
  </si>
  <si>
    <t>5520 PROVISIONES</t>
  </si>
  <si>
    <t>5521 PROVISIONES DE PASIVOS A CORTO PLAZO</t>
  </si>
  <si>
    <t>5522 PROVISIONES DE PASIVOS A LARGO PLAZO</t>
  </si>
  <si>
    <t>5530 DISMINUCIÓN DE INVENTARIOS</t>
  </si>
  <si>
    <t>5531 DISMINUCIÓN DE INVENTARIOS DE MERCANCÍAS PARA VENTA</t>
  </si>
  <si>
    <t>5532 DISMINUCIÓN DE INVENTARIOS DE MERCANCÍAS TERMINADAS</t>
  </si>
  <si>
    <t>5533 DISMINUCIÓN DE INVENTARIOS DE MERCANCÍAS EN PROCESO DE ELABORACIÓN</t>
  </si>
  <si>
    <t>5534 DISMINUCIÓN DE INVENTARIOS DE MATERIAS PRIMAS, MATERIALES Y SUMINISTROS PARA PRODUCCIÓN</t>
  </si>
  <si>
    <t>5535 DISMINUCIÓN DE ALMACÉN DE MATERIALES Y SUMINISTROS DE CONSUMO</t>
  </si>
  <si>
    <t>5540 AUMENTO POR INSUFICIENCIA DE ESTIMACIONES POR PÉRDIDA O DETERIORO U OBSOLESCENCIA</t>
  </si>
  <si>
    <t>5541 AUMENTO POR INSUFICIENCIA DE ESTIMACIONES POR PÉRDIDA O DETERIORO U OBSOLESCENCIA</t>
  </si>
  <si>
    <t>5550 AUMENTO POR INSUFICIENCIA DE PROVISIONES</t>
  </si>
  <si>
    <t>5551 AUMENTO POR INSUFICIENCIA DE PROVISIONES</t>
  </si>
  <si>
    <t>5590 OTROS GASTOS</t>
  </si>
  <si>
    <t>5591 GASTOS DE EJERCICIOS ANTERIORES</t>
  </si>
  <si>
    <t>5592 PÉRDIDAS POR RESPONSABILIDADES</t>
  </si>
  <si>
    <t>5593 BONIFICACIONES Y DESCUENTOS OTORGADOS</t>
  </si>
  <si>
    <t>5594 DIFERENCIAS POR TIPO DE CAMBIO NEGATIVAS EN EFECTIVO Y EQUIVALENTES</t>
  </si>
  <si>
    <t>5595 DIFERENCIAS DE COTIZACIONES NEGATIVAS EN VALORES NEGOCIABLES</t>
  </si>
  <si>
    <t>5596 RESULTADO POR POSICIÓN MONETARIA</t>
  </si>
  <si>
    <t>5597 PÉRDIDAS POR PARTICIPACIÓN PATRIMONIAL</t>
  </si>
  <si>
    <t>5599 OTROS GASTOS VARIOS</t>
  </si>
  <si>
    <t>5600 INVERSIÓN PÚBLICA</t>
  </si>
  <si>
    <t>5610 INVERSIÓN PÚBLICA NO CAPITALIZABLE</t>
  </si>
  <si>
    <t>5611 CONSTRUCCIÓN EN BIENES NO CAPITALIZABLE</t>
  </si>
  <si>
    <t>III) NOTAS AL ESTADO DE VARIACIÓN A LA HACIEDA PÚBLICA</t>
  </si>
  <si>
    <t>VHP-01 PATRIMONIO CONTRIBUIDO</t>
  </si>
  <si>
    <t>3110 APORTACIONES</t>
  </si>
  <si>
    <t>APORTACIONES</t>
  </si>
  <si>
    <t>FEDERAL</t>
  </si>
  <si>
    <t>3120 DONACIONES DE CAPITAL</t>
  </si>
  <si>
    <t>3130 ACTUALIZACIÓN DE LA HACIENDA PÚBLICA/PATRIMONIO</t>
  </si>
  <si>
    <t>VHP-02 PATRIMONIO GENERADO</t>
  </si>
  <si>
    <t>PROCEDENCIA</t>
  </si>
  <si>
    <t>3210 RESULTADO DEL EJERCICIO (AHORRO/ DESAHORRO)</t>
  </si>
  <si>
    <t>ESTATAL</t>
  </si>
  <si>
    <t>3220 RESULTADOS DE EJERCICIOS ANTERIORES</t>
  </si>
  <si>
    <t>PROPIO/ESTATAL/FEDERAL</t>
  </si>
  <si>
    <t>3230 REVALÚOS</t>
  </si>
  <si>
    <t>3231 REVALÚO DE BIENES INMUEBLES</t>
  </si>
  <si>
    <t>3232 REVALÚO DE BIENES MUEBLES</t>
  </si>
  <si>
    <t>3233 REVALÚO DE BIENES INTANGIBLES</t>
  </si>
  <si>
    <t>3239 OTROS REVALÚOS</t>
  </si>
  <si>
    <t>3240 RESERVAS</t>
  </si>
  <si>
    <t>3241 RESERVAS DE PATRIMONIO</t>
  </si>
  <si>
    <t>3242 RESERVAS TERRITORIALES</t>
  </si>
  <si>
    <t>3243 RESERVAS POR CONTINGENCIAS</t>
  </si>
  <si>
    <t>3250 RECTIFICACIONES DE RESULTADOS DE EJERCICIOS ANTERIORES</t>
  </si>
  <si>
    <t>3251 CAMBIOS EN POLÍTICAS CONTABLES</t>
  </si>
  <si>
    <t>3252 CAMBIOS POR ERRORES CONTABLES</t>
  </si>
  <si>
    <t>IV) NOTAS AL ESTADO DE FLUJO DE EFECTIVO</t>
  </si>
  <si>
    <t>EFE-01 FLUJO DE EFECTIVO</t>
  </si>
  <si>
    <t>SALDO INICIAL</t>
  </si>
  <si>
    <t>SALDO FINAL</t>
  </si>
  <si>
    <t>1111 EFECTIVO</t>
  </si>
  <si>
    <t>1112 BANCOS/TESORERÍA</t>
  </si>
  <si>
    <t>1113 BANCOS/DEPENDENCIAS Y OTROS</t>
  </si>
  <si>
    <t>1114 INVERSIONES TEMPORALES (HASTA 3 MESES)</t>
  </si>
  <si>
    <t>1115 FONDOS CON AFECTACIÓN ESPECÍFICA</t>
  </si>
  <si>
    <t>1116 DEPÓSITOS DE FONDOS DE TERCEROS EN GARANTÍA Y/O ADMINISTRACIÓN</t>
  </si>
  <si>
    <t>1119 OTROS EFECTIVOS Y EQUIVALENTES</t>
  </si>
  <si>
    <t>1110 TOTAL</t>
  </si>
  <si>
    <t>EFE-02 ADQ. BIENES MUEBLES E INMUEBLES</t>
  </si>
  <si>
    <t>SUBSIDIO</t>
  </si>
  <si>
    <t>PAGOS</t>
  </si>
  <si>
    <t>1232 VIVIENDAS</t>
  </si>
  <si>
    <t>1251 SOFTWARE</t>
  </si>
  <si>
    <t>V) CONCILIACIÓN DEL FLUJO DE EFECTIVO</t>
  </si>
  <si>
    <t>EFE-03 CONCILIACIÓN DEL FLUJO DE EFECTIVO</t>
  </si>
  <si>
    <t xml:space="preserve">VI)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</si>
  <si>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</si>
  <si>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</si>
  <si>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 30  de Septiembre de 2018</t>
  </si>
  <si>
    <t>(Cifras en pesos)</t>
  </si>
  <si>
    <t>1. Ingresos Presupuestarios</t>
  </si>
  <si>
    <t xml:space="preserve">ES EL TOTAL DEL DEVENGADO DE EAI </t>
  </si>
  <si>
    <t>2. Más ingresos contables no presupuestarios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</si>
  <si>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</si>
  <si>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</si>
  <si>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</si>
  <si>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</si>
  <si>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</si>
  <si>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</si>
  <si>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ES EL TOTAL DE ECSF  Hacienda Pública/Patrimonio Contribuido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</si>
  <si>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</si>
  <si>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</si>
  <si>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</si>
  <si>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</si>
  <si>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+ 2 - 3)</t>
  </si>
  <si>
    <t>EA Total de Ingresos y Otros Beneficios</t>
  </si>
  <si>
    <t>Conciliación entre los Egresos Presupuestarios y los Gastos Contables</t>
  </si>
  <si>
    <t>Correspondiente del 1 de Enero al  31 de Marzo de 2018</t>
  </si>
  <si>
    <t>1. Total de egresos (presupuestarios)</t>
  </si>
  <si>
    <t xml:space="preserve">ES EL TOTAL DEL DEVENGADO EN Cadmon   </t>
  </si>
  <si>
    <t>real</t>
  </si>
  <si>
    <t>2. Menos egresos presupuestarios no contables</t>
  </si>
  <si>
    <t>Mobiliario y equipo de administración</t>
  </si>
  <si>
    <t>MOBILIARIO Y EQUIPO DE ADMINISTRACIÓN  EN  ECSF   DE R3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</si>
  <si>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</si>
  <si>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</si>
  <si>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</si>
  <si>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</si>
  <si>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EA</t>
  </si>
  <si>
    <t>Maquinaria, otros equipos y herramientas</t>
  </si>
  <si>
    <t>EAA</t>
  </si>
  <si>
    <t>Activos biológicos</t>
  </si>
  <si>
    <t>Bienes inmuebles</t>
  </si>
  <si>
    <t>Activos intangibles</t>
  </si>
  <si>
    <t>Obra pública en bienes propios</t>
  </si>
  <si>
    <t>ECSF Bienes Inmuebles, Infraestructura y Construcciones en Proceso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</si>
  <si>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</si>
  <si>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</si>
  <si>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</si>
  <si>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</si>
  <si>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</si>
  <si>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</si>
  <si>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</si>
  <si>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</si>
  <si>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</si>
  <si>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Estimaciones, Depreciaciones, Deterioros, Obsolescencia y Amortizaciones  EA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</si>
  <si>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</si>
  <si>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</si>
  <si>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</si>
  <si>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</si>
  <si>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</si>
  <si>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</si>
  <si>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1 - 2 + 3)</t>
  </si>
  <si>
    <t>EA Total de Gastos y Otras Pérdidas</t>
  </si>
  <si>
    <t>NOTAS DE MEMORIA</t>
  </si>
  <si>
    <t>NOTAS DE MEMORIA.</t>
  </si>
  <si>
    <t>FLUJO</t>
  </si>
  <si>
    <t>7000 CUENTAS DE ORDEN CONTABLES</t>
  </si>
  <si>
    <t>8000 CUENTAS DE ORDEN PRESUPUESTARIAS</t>
  </si>
  <si>
    <t>Bajo protesta de decir verdad declaramos que los Estados Financieros y sus Notas son razonablemente correctos y responsabilidad del emisor</t>
  </si>
  <si>
    <t xml:space="preserve">                                                     ___________________________________</t>
  </si>
  <si>
    <t>______________________________</t>
  </si>
  <si>
    <t>Ing. Pedro Peredo Medina</t>
  </si>
  <si>
    <t>C.P. Jenny Margarita Granados Galdeano</t>
  </si>
  <si>
    <t>Director General</t>
  </si>
  <si>
    <t>Director Administrativo</t>
  </si>
</sst>
</file>

<file path=xl/styles.xml><?xml version="1.0" encoding="utf-8"?>
<styleSheet xmlns="http://schemas.openxmlformats.org/spreadsheetml/2006/main">
  <numFmts count="10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;\-#,##0.00;&quot; &quot;"/>
    <numFmt numFmtId="165" formatCode="#,##0;\-#,##0;&quot; &quot;"/>
    <numFmt numFmtId="166" formatCode="_(* #,##0.00_);_(* \(#,##0.00\);_(* &quot;-&quot;??_);_(@_)"/>
    <numFmt numFmtId="167" formatCode="_-&quot;$&quot;* #,##0_-;\-&quot;$&quot;* #,##0_-;_-&quot;$&quot;* &quot;-&quot;??_-;_-@_-"/>
    <numFmt numFmtId="168" formatCode="General_)"/>
    <numFmt numFmtId="169" formatCode="_-[$€-2]* #,##0.00_-;\-[$€-2]* #,##0.00_-;_-[$€-2]* &quot;-&quot;??_-"/>
    <numFmt numFmtId="170" formatCode="_-* #,##0.00\ _€_-;\-* #,##0.00\ _€_-;_-* &quot;-&quot;??\ _€_-;_-@_-"/>
    <numFmt numFmtId="171" formatCode="_(&quot;$&quot;* #,##0.00_);_(&quot;$&quot;* \(#,##0.00\);_(&quot;$&quot;* &quot;-&quot;??_);_(@_)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b/>
      <sz val="11"/>
      <color rgb="FF002060"/>
      <name val="Arial"/>
      <family val="2"/>
    </font>
    <font>
      <b/>
      <sz val="10"/>
      <color rgb="FF0070C0"/>
      <name val="Arial"/>
      <family val="2"/>
    </font>
    <font>
      <b/>
      <sz val="10"/>
      <color rgb="FF002060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Calibri"/>
      <family val="2"/>
      <scheme val="minor"/>
    </font>
    <font>
      <sz val="8"/>
      <color rgb="FF00000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rgb="FF000000"/>
      <name val="Calibri"/>
      <family val="2"/>
      <scheme val="minor"/>
    </font>
    <font>
      <b/>
      <i/>
      <sz val="10"/>
      <color theme="0"/>
      <name val="Arial"/>
      <family val="2"/>
    </font>
    <font>
      <b/>
      <sz val="10"/>
      <color rgb="FF000000"/>
      <name val="Calibri"/>
      <family val="2"/>
      <scheme val="minor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rgb="FF000000"/>
      <name val="Calibri"/>
      <family val="2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sz val="11"/>
      <color theme="1"/>
      <name val="Garamond"/>
      <family val="2"/>
    </font>
    <font>
      <sz val="10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08">
    <xf numFmtId="0" fontId="0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4" fillId="0" borderId="0"/>
    <xf numFmtId="166" fontId="14" fillId="0" borderId="0" applyFont="0" applyFill="0" applyBorder="0" applyAlignment="0" applyProtection="0"/>
    <xf numFmtId="168" fontId="4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69" fontId="4" fillId="0" borderId="0" applyFont="0" applyFill="0" applyBorder="0" applyAlignment="0" applyProtection="0"/>
    <xf numFmtId="0" fontId="24" fillId="0" borderId="0" applyNumberFormat="0" applyFill="0" applyBorder="0" applyAlignment="0" applyProtection="0"/>
    <xf numFmtId="2" fontId="24" fillId="0" borderId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Protection="0">
      <alignment horizont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1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4" fillId="0" borderId="0"/>
    <xf numFmtId="0" fontId="4" fillId="0" borderId="0"/>
    <xf numFmtId="0" fontId="3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" fillId="0" borderId="0" applyFont="0" applyFill="0" applyBorder="0" applyAlignment="0" applyProtection="0"/>
    <xf numFmtId="4" fontId="31" fillId="13" borderId="18" applyNumberFormat="0" applyProtection="0">
      <alignment horizontal="left" vertical="center" indent="1"/>
    </xf>
    <xf numFmtId="0" fontId="24" fillId="0" borderId="19" applyNumberFormat="0" applyFill="0" applyAlignment="0" applyProtection="0"/>
    <xf numFmtId="0" fontId="24" fillId="0" borderId="19" applyNumberFormat="0" applyFill="0" applyAlignment="0" applyProtection="0"/>
    <xf numFmtId="0" fontId="24" fillId="0" borderId="19" applyNumberFormat="0" applyFill="0" applyAlignment="0" applyProtection="0"/>
    <xf numFmtId="0" fontId="24" fillId="0" borderId="19" applyNumberFormat="0" applyFill="0" applyAlignment="0" applyProtection="0"/>
    <xf numFmtId="0" fontId="24" fillId="0" borderId="19" applyNumberFormat="0" applyFill="0" applyAlignment="0" applyProtection="0"/>
    <xf numFmtId="0" fontId="24" fillId="0" borderId="19" applyNumberFormat="0" applyFill="0" applyAlignment="0" applyProtection="0"/>
    <xf numFmtId="0" fontId="24" fillId="0" borderId="19" applyNumberFormat="0" applyFill="0" applyAlignment="0" applyProtection="0"/>
    <xf numFmtId="0" fontId="24" fillId="0" borderId="19" applyNumberFormat="0" applyFill="0" applyAlignment="0" applyProtection="0"/>
    <xf numFmtId="0" fontId="24" fillId="0" borderId="19" applyNumberFormat="0" applyFill="0" applyAlignment="0" applyProtection="0"/>
    <xf numFmtId="0" fontId="24" fillId="0" borderId="19" applyNumberFormat="0" applyFill="0" applyAlignment="0" applyProtection="0"/>
    <xf numFmtId="0" fontId="24" fillId="0" borderId="19" applyNumberFormat="0" applyFill="0" applyAlignment="0" applyProtection="0"/>
    <xf numFmtId="0" fontId="24" fillId="0" borderId="19" applyNumberFormat="0" applyFill="0" applyAlignment="0" applyProtection="0"/>
    <xf numFmtId="0" fontId="24" fillId="0" borderId="19" applyNumberFormat="0" applyFill="0" applyAlignment="0" applyProtection="0"/>
  </cellStyleXfs>
  <cellXfs count="278">
    <xf numFmtId="0" fontId="0" fillId="0" borderId="0" xfId="0"/>
    <xf numFmtId="0" fontId="3" fillId="11" borderId="0" xfId="0" applyFont="1" applyFill="1" applyAlignment="1"/>
    <xf numFmtId="0" fontId="3" fillId="12" borderId="0" xfId="0" applyFont="1" applyFill="1"/>
    <xf numFmtId="0" fontId="5" fillId="11" borderId="0" xfId="4" applyFont="1" applyFill="1" applyBorder="1" applyAlignment="1">
      <alignment horizontal="center"/>
    </xf>
    <xf numFmtId="0" fontId="5" fillId="11" borderId="0" xfId="4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5" fillId="12" borderId="0" xfId="0" applyFont="1" applyFill="1" applyBorder="1" applyAlignment="1">
      <alignment horizontal="left" vertical="center"/>
    </xf>
    <xf numFmtId="0" fontId="5" fillId="12" borderId="0" xfId="0" applyFont="1" applyFill="1" applyBorder="1" applyAlignment="1">
      <alignment horizontal="right"/>
    </xf>
    <xf numFmtId="0" fontId="5" fillId="12" borderId="2" xfId="0" applyFont="1" applyFill="1" applyBorder="1" applyAlignment="1"/>
    <xf numFmtId="0" fontId="3" fillId="12" borderId="2" xfId="0" applyFont="1" applyFill="1" applyBorder="1"/>
    <xf numFmtId="0" fontId="5" fillId="12" borderId="0" xfId="0" applyFont="1" applyFill="1" applyBorder="1" applyAlignment="1"/>
    <xf numFmtId="0" fontId="5" fillId="12" borderId="0" xfId="0" applyNumberFormat="1" applyFont="1" applyFill="1" applyBorder="1" applyAlignment="1" applyProtection="1">
      <protection locked="0"/>
    </xf>
    <xf numFmtId="0" fontId="3" fillId="12" borderId="0" xfId="0" applyFont="1" applyFill="1" applyBorder="1"/>
    <xf numFmtId="0" fontId="4" fillId="12" borderId="0" xfId="0" applyFont="1" applyFill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/>
    <xf numFmtId="0" fontId="9" fillId="12" borderId="0" xfId="0" applyFont="1" applyFill="1" applyBorder="1" applyAlignment="1">
      <alignment horizontal="righ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justify"/>
    </xf>
    <xf numFmtId="0" fontId="10" fillId="0" borderId="0" xfId="0" applyFont="1" applyAlignment="1">
      <alignment horizontal="justify"/>
    </xf>
    <xf numFmtId="0" fontId="10" fillId="0" borderId="0" xfId="0" applyFont="1" applyBorder="1" applyAlignment="1">
      <alignment horizontal="left"/>
    </xf>
    <xf numFmtId="0" fontId="12" fillId="12" borderId="0" xfId="0" applyFont="1" applyFill="1" applyBorder="1"/>
    <xf numFmtId="0" fontId="11" fillId="12" borderId="0" xfId="0" applyFont="1" applyFill="1" applyBorder="1"/>
    <xf numFmtId="49" fontId="5" fillId="11" borderId="3" xfId="0" applyNumberFormat="1" applyFont="1" applyFill="1" applyBorder="1" applyAlignment="1">
      <alignment horizontal="left" vertical="center"/>
    </xf>
    <xf numFmtId="49" fontId="5" fillId="11" borderId="3" xfId="0" applyNumberFormat="1" applyFont="1" applyFill="1" applyBorder="1" applyAlignment="1">
      <alignment horizontal="center" vertical="center"/>
    </xf>
    <xf numFmtId="49" fontId="5" fillId="12" borderId="4" xfId="0" applyNumberFormat="1" applyFont="1" applyFill="1" applyBorder="1" applyAlignment="1">
      <alignment horizontal="left"/>
    </xf>
    <xf numFmtId="164" fontId="7" fillId="12" borderId="4" xfId="0" applyNumberFormat="1" applyFont="1" applyFill="1" applyBorder="1"/>
    <xf numFmtId="49" fontId="5" fillId="12" borderId="5" xfId="0" applyNumberFormat="1" applyFont="1" applyFill="1" applyBorder="1" applyAlignment="1">
      <alignment horizontal="left"/>
    </xf>
    <xf numFmtId="164" fontId="7" fillId="12" borderId="5" xfId="0" applyNumberFormat="1" applyFont="1" applyFill="1" applyBorder="1"/>
    <xf numFmtId="0" fontId="3" fillId="12" borderId="5" xfId="0" applyFont="1" applyFill="1" applyBorder="1"/>
    <xf numFmtId="0" fontId="3" fillId="12" borderId="6" xfId="0" applyFont="1" applyFill="1" applyBorder="1"/>
    <xf numFmtId="164" fontId="7" fillId="12" borderId="6" xfId="0" applyNumberFormat="1" applyFont="1" applyFill="1" applyBorder="1"/>
    <xf numFmtId="0" fontId="13" fillId="12" borderId="0" xfId="0" applyFont="1" applyFill="1" applyBorder="1"/>
    <xf numFmtId="165" fontId="3" fillId="12" borderId="5" xfId="0" applyNumberFormat="1" applyFont="1" applyFill="1" applyBorder="1"/>
    <xf numFmtId="49" fontId="4" fillId="12" borderId="5" xfId="0" applyNumberFormat="1" applyFont="1" applyFill="1" applyBorder="1" applyAlignment="1">
      <alignment horizontal="left"/>
    </xf>
    <xf numFmtId="165" fontId="3" fillId="12" borderId="5" xfId="0" applyNumberFormat="1" applyFont="1" applyFill="1" applyBorder="1" applyAlignment="1">
      <alignment horizontal="right"/>
    </xf>
    <xf numFmtId="49" fontId="5" fillId="12" borderId="6" xfId="0" applyNumberFormat="1" applyFont="1" applyFill="1" applyBorder="1" applyAlignment="1">
      <alignment horizontal="left"/>
    </xf>
    <xf numFmtId="165" fontId="5" fillId="11" borderId="3" xfId="2" applyNumberFormat="1" applyFont="1" applyFill="1" applyBorder="1" applyAlignment="1">
      <alignment horizontal="right" vertical="center"/>
    </xf>
    <xf numFmtId="3" fontId="3" fillId="12" borderId="0" xfId="0" applyNumberFormat="1" applyFont="1" applyFill="1"/>
    <xf numFmtId="164" fontId="3" fillId="12" borderId="5" xfId="0" applyNumberFormat="1" applyFont="1" applyFill="1" applyBorder="1"/>
    <xf numFmtId="164" fontId="3" fillId="12" borderId="0" xfId="0" applyNumberFormat="1" applyFont="1" applyFill="1" applyBorder="1"/>
    <xf numFmtId="49" fontId="4" fillId="0" borderId="5" xfId="0" applyNumberFormat="1" applyFont="1" applyFill="1" applyBorder="1" applyAlignment="1">
      <alignment horizontal="left"/>
    </xf>
    <xf numFmtId="164" fontId="3" fillId="0" borderId="5" xfId="0" applyNumberFormat="1" applyFont="1" applyFill="1" applyBorder="1"/>
    <xf numFmtId="164" fontId="3" fillId="0" borderId="0" xfId="0" applyNumberFormat="1" applyFont="1" applyFill="1" applyBorder="1"/>
    <xf numFmtId="0" fontId="3" fillId="0" borderId="0" xfId="0" applyFont="1" applyFill="1"/>
    <xf numFmtId="49" fontId="5" fillId="0" borderId="6" xfId="0" applyNumberFormat="1" applyFont="1" applyFill="1" applyBorder="1" applyAlignment="1">
      <alignment horizontal="left"/>
    </xf>
    <xf numFmtId="164" fontId="3" fillId="0" borderId="6" xfId="0" applyNumberFormat="1" applyFont="1" applyFill="1" applyBorder="1"/>
    <xf numFmtId="166" fontId="5" fillId="11" borderId="3" xfId="1" applyFont="1" applyFill="1" applyBorder="1" applyAlignment="1">
      <alignment horizontal="center" vertical="center"/>
    </xf>
    <xf numFmtId="166" fontId="5" fillId="0" borderId="0" xfId="1" applyFont="1" applyFill="1" applyBorder="1" applyAlignment="1">
      <alignment horizontal="center" vertical="center"/>
    </xf>
    <xf numFmtId="164" fontId="3" fillId="0" borderId="0" xfId="0" applyNumberFormat="1" applyFont="1" applyFill="1"/>
    <xf numFmtId="49" fontId="5" fillId="0" borderId="0" xfId="0" applyNumberFormat="1" applyFont="1" applyFill="1" applyBorder="1" applyAlignment="1">
      <alignment horizontal="center" vertical="center"/>
    </xf>
    <xf numFmtId="49" fontId="5" fillId="12" borderId="0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vertical="center"/>
    </xf>
    <xf numFmtId="164" fontId="3" fillId="0" borderId="7" xfId="0" applyNumberFormat="1" applyFont="1" applyFill="1" applyBorder="1"/>
    <xf numFmtId="1" fontId="3" fillId="0" borderId="5" xfId="0" applyNumberFormat="1" applyFont="1" applyFill="1" applyBorder="1"/>
    <xf numFmtId="0" fontId="11" fillId="0" borderId="5" xfId="0" applyFont="1" applyFill="1" applyBorder="1" applyAlignment="1">
      <alignment vertical="center"/>
    </xf>
    <xf numFmtId="165" fontId="3" fillId="0" borderId="7" xfId="0" applyNumberFormat="1" applyFont="1" applyFill="1" applyBorder="1" applyAlignment="1">
      <alignment horizontal="right"/>
    </xf>
    <xf numFmtId="3" fontId="3" fillId="0" borderId="5" xfId="0" applyNumberFormat="1" applyFont="1" applyFill="1" applyBorder="1" applyAlignment="1">
      <alignment horizontal="right"/>
    </xf>
    <xf numFmtId="3" fontId="3" fillId="0" borderId="7" xfId="0" applyNumberFormat="1" applyFont="1" applyFill="1" applyBorder="1" applyAlignment="1">
      <alignment horizontal="right"/>
    </xf>
    <xf numFmtId="165" fontId="3" fillId="0" borderId="5" xfId="0" applyNumberFormat="1" applyFont="1" applyFill="1" applyBorder="1" applyAlignment="1">
      <alignment horizontal="right"/>
    </xf>
    <xf numFmtId="0" fontId="11" fillId="0" borderId="6" xfId="0" applyFont="1" applyFill="1" applyBorder="1" applyAlignment="1">
      <alignment vertical="center"/>
    </xf>
    <xf numFmtId="3" fontId="3" fillId="0" borderId="8" xfId="0" applyNumberFormat="1" applyFont="1" applyFill="1" applyBorder="1" applyAlignment="1">
      <alignment horizontal="right"/>
    </xf>
    <xf numFmtId="3" fontId="3" fillId="0" borderId="6" xfId="0" applyNumberFormat="1" applyFont="1" applyFill="1" applyBorder="1" applyAlignment="1">
      <alignment horizontal="right"/>
    </xf>
    <xf numFmtId="1" fontId="3" fillId="0" borderId="6" xfId="0" applyNumberFormat="1" applyFont="1" applyFill="1" applyBorder="1"/>
    <xf numFmtId="165" fontId="3" fillId="0" borderId="6" xfId="0" applyNumberFormat="1" applyFont="1" applyFill="1" applyBorder="1" applyAlignment="1">
      <alignment horizontal="right"/>
    </xf>
    <xf numFmtId="0" fontId="12" fillId="0" borderId="0" xfId="0" applyFont="1" applyFill="1" applyBorder="1"/>
    <xf numFmtId="0" fontId="11" fillId="0" borderId="0" xfId="0" applyFont="1" applyFill="1"/>
    <xf numFmtId="49" fontId="5" fillId="0" borderId="5" xfId="0" applyNumberFormat="1" applyFont="1" applyFill="1" applyBorder="1" applyAlignment="1">
      <alignment horizontal="left"/>
    </xf>
    <xf numFmtId="164" fontId="7" fillId="0" borderId="5" xfId="0" applyNumberFormat="1" applyFont="1" applyFill="1" applyBorder="1"/>
    <xf numFmtId="49" fontId="5" fillId="0" borderId="5" xfId="0" applyNumberFormat="1" applyFont="1" applyFill="1" applyBorder="1" applyAlignment="1">
      <alignment horizontal="left" wrapText="1"/>
    </xf>
    <xf numFmtId="164" fontId="7" fillId="0" borderId="6" xfId="0" applyNumberFormat="1" applyFont="1" applyFill="1" applyBorder="1"/>
    <xf numFmtId="49" fontId="5" fillId="0" borderId="0" xfId="0" applyNumberFormat="1" applyFont="1" applyFill="1" applyBorder="1" applyAlignment="1">
      <alignment horizontal="left"/>
    </xf>
    <xf numFmtId="164" fontId="7" fillId="0" borderId="0" xfId="0" applyNumberFormat="1" applyFont="1" applyFill="1" applyBorder="1"/>
    <xf numFmtId="49" fontId="5" fillId="11" borderId="3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left"/>
    </xf>
    <xf numFmtId="164" fontId="7" fillId="0" borderId="4" xfId="0" applyNumberFormat="1" applyFont="1" applyFill="1" applyBorder="1"/>
    <xf numFmtId="49" fontId="5" fillId="0" borderId="10" xfId="0" applyNumberFormat="1" applyFont="1" applyFill="1" applyBorder="1" applyAlignment="1">
      <alignment horizontal="left"/>
    </xf>
    <xf numFmtId="164" fontId="5" fillId="0" borderId="0" xfId="0" applyNumberFormat="1" applyFont="1" applyFill="1" applyBorder="1"/>
    <xf numFmtId="164" fontId="7" fillId="0" borderId="7" xfId="0" applyNumberFormat="1" applyFont="1" applyFill="1" applyBorder="1"/>
    <xf numFmtId="3" fontId="3" fillId="0" borderId="5" xfId="0" applyNumberFormat="1" applyFont="1" applyFill="1" applyBorder="1"/>
    <xf numFmtId="3" fontId="3" fillId="0" borderId="0" xfId="0" applyNumberFormat="1" applyFont="1" applyFill="1"/>
    <xf numFmtId="3" fontId="3" fillId="0" borderId="7" xfId="0" applyNumberFormat="1" applyFont="1" applyFill="1" applyBorder="1"/>
    <xf numFmtId="3" fontId="3" fillId="0" borderId="6" xfId="0" applyNumberFormat="1" applyFont="1" applyFill="1" applyBorder="1"/>
    <xf numFmtId="49" fontId="5" fillId="0" borderId="4" xfId="0" applyNumberFormat="1" applyFont="1" applyFill="1" applyBorder="1" applyAlignment="1">
      <alignment horizontal="left"/>
    </xf>
    <xf numFmtId="0" fontId="3" fillId="0" borderId="9" xfId="0" applyFont="1" applyFill="1" applyBorder="1"/>
    <xf numFmtId="0" fontId="0" fillId="0" borderId="0" xfId="0" applyFill="1"/>
    <xf numFmtId="0" fontId="11" fillId="11" borderId="3" xfId="5" applyFont="1" applyFill="1" applyBorder="1" applyAlignment="1">
      <alignment horizontal="left" vertical="center" wrapText="1"/>
    </xf>
    <xf numFmtId="4" fontId="11" fillId="11" borderId="3" xfId="6" applyNumberFormat="1" applyFont="1" applyFill="1" applyBorder="1" applyAlignment="1">
      <alignment horizontal="center" vertical="center" wrapText="1"/>
    </xf>
    <xf numFmtId="0" fontId="11" fillId="11" borderId="11" xfId="0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wrapText="1"/>
    </xf>
    <xf numFmtId="4" fontId="3" fillId="0" borderId="5" xfId="6" applyNumberFormat="1" applyFont="1" applyFill="1" applyBorder="1" applyAlignment="1"/>
    <xf numFmtId="4" fontId="3" fillId="0" borderId="7" xfId="0" applyNumberFormat="1" applyFont="1" applyFill="1" applyBorder="1"/>
    <xf numFmtId="0" fontId="3" fillId="0" borderId="5" xfId="0" applyFont="1" applyFill="1" applyBorder="1"/>
    <xf numFmtId="0" fontId="3" fillId="0" borderId="8" xfId="0" applyFont="1" applyFill="1" applyBorder="1"/>
    <xf numFmtId="0" fontId="3" fillId="0" borderId="6" xfId="0" applyFont="1" applyFill="1" applyBorder="1"/>
    <xf numFmtId="0" fontId="3" fillId="0" borderId="0" xfId="0" applyFont="1" applyFill="1" applyBorder="1"/>
    <xf numFmtId="0" fontId="10" fillId="0" borderId="0" xfId="0" applyFont="1" applyFill="1" applyAlignment="1">
      <alignment horizontal="left"/>
    </xf>
    <xf numFmtId="4" fontId="11" fillId="11" borderId="4" xfId="6" applyNumberFormat="1" applyFont="1" applyFill="1" applyBorder="1" applyAlignment="1">
      <alignment horizontal="center" vertical="center" wrapText="1"/>
    </xf>
    <xf numFmtId="49" fontId="5" fillId="11" borderId="12" xfId="0" applyNumberFormat="1" applyFont="1" applyFill="1" applyBorder="1" applyAlignment="1">
      <alignment horizontal="center" vertical="center"/>
    </xf>
    <xf numFmtId="49" fontId="5" fillId="11" borderId="13" xfId="0" applyNumberFormat="1" applyFont="1" applyFill="1" applyBorder="1" applyAlignment="1">
      <alignment horizontal="center" vertical="center"/>
    </xf>
    <xf numFmtId="49" fontId="5" fillId="11" borderId="14" xfId="0" applyNumberFormat="1" applyFont="1" applyFill="1" applyBorder="1" applyAlignment="1">
      <alignment horizontal="center" vertical="center"/>
    </xf>
    <xf numFmtId="3" fontId="11" fillId="0" borderId="4" xfId="0" applyNumberFormat="1" applyFont="1" applyFill="1" applyBorder="1" applyAlignment="1">
      <alignment horizontal="right"/>
    </xf>
    <xf numFmtId="3" fontId="3" fillId="0" borderId="8" xfId="0" applyNumberFormat="1" applyFont="1" applyFill="1" applyBorder="1"/>
    <xf numFmtId="3" fontId="11" fillId="0" borderId="4" xfId="0" applyNumberFormat="1" applyFont="1" applyFill="1" applyBorder="1" applyAlignment="1">
      <alignment wrapText="1"/>
    </xf>
    <xf numFmtId="4" fontId="3" fillId="0" borderId="15" xfId="6" applyNumberFormat="1" applyFont="1" applyFill="1" applyBorder="1" applyAlignment="1">
      <alignment wrapText="1"/>
    </xf>
    <xf numFmtId="4" fontId="3" fillId="0" borderId="4" xfId="6" applyNumberFormat="1" applyFont="1" applyFill="1" applyBorder="1" applyAlignment="1">
      <alignment wrapText="1"/>
    </xf>
    <xf numFmtId="4" fontId="3" fillId="0" borderId="0" xfId="6" applyNumberFormat="1" applyFont="1" applyFill="1" applyBorder="1" applyAlignment="1">
      <alignment wrapText="1"/>
    </xf>
    <xf numFmtId="3" fontId="3" fillId="0" borderId="5" xfId="0" applyNumberFormat="1" applyFont="1" applyFill="1" applyBorder="1" applyAlignment="1">
      <alignment wrapText="1"/>
    </xf>
    <xf numFmtId="4" fontId="3" fillId="0" borderId="5" xfId="6" applyNumberFormat="1" applyFont="1" applyFill="1" applyBorder="1" applyAlignment="1">
      <alignment wrapText="1"/>
    </xf>
    <xf numFmtId="4" fontId="3" fillId="0" borderId="5" xfId="6" applyNumberFormat="1" applyFont="1" applyFill="1" applyBorder="1" applyAlignment="1">
      <alignment horizontal="center" wrapText="1"/>
    </xf>
    <xf numFmtId="4" fontId="3" fillId="0" borderId="0" xfId="6" applyNumberFormat="1" applyFont="1" applyFill="1" applyBorder="1" applyAlignment="1">
      <alignment horizontal="center" wrapText="1"/>
    </xf>
    <xf numFmtId="3" fontId="3" fillId="0" borderId="6" xfId="0" applyNumberFormat="1" applyFont="1" applyFill="1" applyBorder="1" applyAlignment="1">
      <alignment wrapText="1"/>
    </xf>
    <xf numFmtId="4" fontId="3" fillId="0" borderId="2" xfId="6" applyNumberFormat="1" applyFont="1" applyFill="1" applyBorder="1" applyAlignment="1">
      <alignment wrapText="1"/>
    </xf>
    <xf numFmtId="4" fontId="3" fillId="0" borderId="6" xfId="6" applyNumberFormat="1" applyFont="1" applyFill="1" applyBorder="1" applyAlignment="1">
      <alignment wrapText="1"/>
    </xf>
    <xf numFmtId="49" fontId="3" fillId="0" borderId="4" xfId="0" applyNumberFormat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wrapText="1"/>
    </xf>
    <xf numFmtId="49" fontId="3" fillId="0" borderId="6" xfId="0" applyNumberFormat="1" applyFont="1" applyFill="1" applyBorder="1" applyAlignment="1">
      <alignment wrapText="1"/>
    </xf>
    <xf numFmtId="49" fontId="5" fillId="11" borderId="4" xfId="0" applyNumberFormat="1" applyFont="1" applyFill="1" applyBorder="1" applyAlignment="1">
      <alignment horizontal="center" vertical="center"/>
    </xf>
    <xf numFmtId="164" fontId="5" fillId="0" borderId="6" xfId="0" applyNumberFormat="1" applyFont="1" applyFill="1" applyBorder="1"/>
    <xf numFmtId="3" fontId="11" fillId="0" borderId="4" xfId="0" applyNumberFormat="1" applyFont="1" applyFill="1" applyBorder="1" applyAlignment="1">
      <alignment vertical="center"/>
    </xf>
    <xf numFmtId="164" fontId="11" fillId="0" borderId="5" xfId="0" applyNumberFormat="1" applyFont="1" applyFill="1" applyBorder="1" applyAlignment="1">
      <alignment horizontal="center" wrapText="1"/>
    </xf>
    <xf numFmtId="49" fontId="4" fillId="0" borderId="5" xfId="0" applyNumberFormat="1" applyFont="1" applyFill="1" applyBorder="1" applyAlignment="1">
      <alignment horizontal="left" wrapText="1"/>
    </xf>
    <xf numFmtId="3" fontId="3" fillId="0" borderId="5" xfId="0" applyNumberFormat="1" applyFont="1" applyFill="1" applyBorder="1" applyAlignment="1">
      <alignment vertical="center"/>
    </xf>
    <xf numFmtId="164" fontId="11" fillId="0" borderId="5" xfId="0" applyNumberFormat="1" applyFont="1" applyFill="1" applyBorder="1" applyAlignment="1">
      <alignment horizontal="center"/>
    </xf>
    <xf numFmtId="49" fontId="4" fillId="0" borderId="6" xfId="0" applyNumberFormat="1" applyFont="1" applyFill="1" applyBorder="1" applyAlignment="1">
      <alignment horizontal="left" wrapText="1"/>
    </xf>
    <xf numFmtId="3" fontId="3" fillId="0" borderId="6" xfId="0" applyNumberFormat="1" applyFont="1" applyFill="1" applyBorder="1" applyAlignment="1">
      <alignment vertical="center"/>
    </xf>
    <xf numFmtId="164" fontId="11" fillId="0" borderId="6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left" wrapText="1"/>
    </xf>
    <xf numFmtId="164" fontId="11" fillId="0" borderId="4" xfId="0" applyNumberFormat="1" applyFont="1" applyFill="1" applyBorder="1" applyAlignment="1">
      <alignment horizontal="center" wrapText="1"/>
    </xf>
    <xf numFmtId="3" fontId="11" fillId="0" borderId="5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left" wrapText="1"/>
    </xf>
    <xf numFmtId="3" fontId="3" fillId="0" borderId="0" xfId="0" applyNumberFormat="1" applyFont="1" applyFill="1" applyBorder="1" applyAlignment="1">
      <alignment vertical="center"/>
    </xf>
    <xf numFmtId="164" fontId="11" fillId="0" borderId="0" xfId="0" applyNumberFormat="1" applyFont="1" applyFill="1" applyBorder="1" applyAlignment="1">
      <alignment horizontal="center"/>
    </xf>
    <xf numFmtId="164" fontId="11" fillId="0" borderId="6" xfId="0" applyNumberFormat="1" applyFont="1" applyFill="1" applyBorder="1" applyAlignment="1">
      <alignment horizontal="center" wrapText="1"/>
    </xf>
    <xf numFmtId="165" fontId="3" fillId="0" borderId="0" xfId="0" applyNumberFormat="1" applyFont="1" applyFill="1"/>
    <xf numFmtId="165" fontId="11" fillId="11" borderId="3" xfId="6" applyNumberFormat="1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1" fontId="3" fillId="0" borderId="0" xfId="0" applyNumberFormat="1" applyFont="1" applyFill="1"/>
    <xf numFmtId="0" fontId="15" fillId="0" borderId="4" xfId="0" applyFont="1" applyFill="1" applyBorder="1" applyAlignment="1">
      <alignment vertical="center"/>
    </xf>
    <xf numFmtId="165" fontId="11" fillId="0" borderId="4" xfId="0" applyNumberFormat="1" applyFont="1" applyFill="1" applyBorder="1"/>
    <xf numFmtId="9" fontId="11" fillId="0" borderId="4" xfId="3" applyFont="1" applyFill="1" applyBorder="1"/>
    <xf numFmtId="164" fontId="3" fillId="0" borderId="4" xfId="0" applyNumberFormat="1" applyFont="1" applyFill="1" applyBorder="1"/>
    <xf numFmtId="0" fontId="15" fillId="0" borderId="5" xfId="0" applyFont="1" applyFill="1" applyBorder="1" applyAlignment="1">
      <alignment vertical="center"/>
    </xf>
    <xf numFmtId="3" fontId="11" fillId="0" borderId="5" xfId="2" applyNumberFormat="1" applyFont="1" applyFill="1" applyBorder="1"/>
    <xf numFmtId="9" fontId="11" fillId="0" borderId="5" xfId="3" applyFont="1" applyFill="1" applyBorder="1"/>
    <xf numFmtId="0" fontId="16" fillId="0" borderId="5" xfId="0" applyFont="1" applyFill="1" applyBorder="1" applyAlignment="1">
      <alignment vertical="center"/>
    </xf>
    <xf numFmtId="3" fontId="3" fillId="0" borderId="5" xfId="2" applyNumberFormat="1" applyFont="1" applyFill="1" applyBorder="1"/>
    <xf numFmtId="9" fontId="3" fillId="0" borderId="5" xfId="3" applyFont="1" applyFill="1" applyBorder="1"/>
    <xf numFmtId="3" fontId="3" fillId="0" borderId="9" xfId="2" applyNumberFormat="1" applyFont="1" applyFill="1" applyBorder="1"/>
    <xf numFmtId="0" fontId="16" fillId="0" borderId="6" xfId="0" applyFont="1" applyFill="1" applyBorder="1" applyAlignment="1">
      <alignment vertical="center"/>
    </xf>
    <xf numFmtId="3" fontId="3" fillId="0" borderId="10" xfId="2" applyNumberFormat="1" applyFont="1" applyFill="1" applyBorder="1"/>
    <xf numFmtId="9" fontId="3" fillId="0" borderId="10" xfId="3" applyFont="1" applyFill="1" applyBorder="1"/>
    <xf numFmtId="0" fontId="16" fillId="0" borderId="0" xfId="0" applyFont="1" applyFill="1" applyBorder="1" applyAlignment="1">
      <alignment vertical="center"/>
    </xf>
    <xf numFmtId="3" fontId="11" fillId="0" borderId="4" xfId="2" applyNumberFormat="1" applyFont="1" applyFill="1" applyBorder="1"/>
    <xf numFmtId="3" fontId="3" fillId="0" borderId="6" xfId="2" applyNumberFormat="1" applyFont="1" applyFill="1" applyBorder="1"/>
    <xf numFmtId="9" fontId="3" fillId="0" borderId="6" xfId="3" applyFont="1" applyFill="1" applyBorder="1"/>
    <xf numFmtId="4" fontId="11" fillId="0" borderId="5" xfId="2" applyNumberFormat="1" applyFont="1" applyFill="1" applyBorder="1"/>
    <xf numFmtId="165" fontId="7" fillId="0" borderId="4" xfId="0" applyNumberFormat="1" applyFont="1" applyFill="1" applyBorder="1"/>
    <xf numFmtId="164" fontId="7" fillId="0" borderId="5" xfId="0" applyNumberFormat="1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center"/>
    </xf>
    <xf numFmtId="1" fontId="7" fillId="0" borderId="5" xfId="0" applyNumberFormat="1" applyFont="1" applyFill="1" applyBorder="1"/>
    <xf numFmtId="165" fontId="7" fillId="0" borderId="5" xfId="0" applyNumberFormat="1" applyFont="1" applyFill="1" applyBorder="1"/>
    <xf numFmtId="165" fontId="7" fillId="0" borderId="0" xfId="0" applyNumberFormat="1" applyFont="1" applyFill="1" applyBorder="1"/>
    <xf numFmtId="1" fontId="7" fillId="0" borderId="6" xfId="0" applyNumberFormat="1" applyFont="1" applyFill="1" applyBorder="1"/>
    <xf numFmtId="165" fontId="7" fillId="0" borderId="6" xfId="0" applyNumberFormat="1" applyFont="1" applyFill="1" applyBorder="1"/>
    <xf numFmtId="0" fontId="7" fillId="0" borderId="0" xfId="0" applyFont="1" applyFill="1"/>
    <xf numFmtId="3" fontId="7" fillId="0" borderId="4" xfId="0" applyNumberFormat="1" applyFont="1" applyFill="1" applyBorder="1"/>
    <xf numFmtId="3" fontId="7" fillId="0" borderId="5" xfId="0" applyNumberFormat="1" applyFont="1" applyFill="1" applyBorder="1"/>
    <xf numFmtId="165" fontId="7" fillId="0" borderId="5" xfId="0" applyNumberFormat="1" applyFont="1" applyFill="1" applyBorder="1" applyAlignment="1">
      <alignment horizontal="center"/>
    </xf>
    <xf numFmtId="3" fontId="17" fillId="0" borderId="5" xfId="0" applyNumberFormat="1" applyFont="1" applyFill="1" applyBorder="1"/>
    <xf numFmtId="49" fontId="4" fillId="0" borderId="9" xfId="0" applyNumberFormat="1" applyFont="1" applyFill="1" applyBorder="1" applyAlignment="1">
      <alignment horizontal="left"/>
    </xf>
    <xf numFmtId="3" fontId="7" fillId="0" borderId="9" xfId="0" applyNumberFormat="1" applyFont="1" applyFill="1" applyBorder="1"/>
    <xf numFmtId="49" fontId="4" fillId="0" borderId="6" xfId="0" applyNumberFormat="1" applyFont="1" applyFill="1" applyBorder="1" applyAlignment="1">
      <alignment horizontal="left"/>
    </xf>
    <xf numFmtId="3" fontId="7" fillId="0" borderId="10" xfId="0" applyNumberFormat="1" applyFont="1" applyFill="1" applyBorder="1"/>
    <xf numFmtId="3" fontId="17" fillId="0" borderId="6" xfId="0" applyNumberFormat="1" applyFont="1" applyFill="1" applyBorder="1"/>
    <xf numFmtId="0" fontId="18" fillId="0" borderId="0" xfId="0" applyFont="1" applyFill="1" applyBorder="1" applyAlignment="1">
      <alignment vertical="center"/>
    </xf>
    <xf numFmtId="167" fontId="5" fillId="0" borderId="0" xfId="2" applyNumberFormat="1" applyFont="1" applyFill="1" applyBorder="1" applyAlignment="1">
      <alignment horizontal="right" vertical="center"/>
    </xf>
    <xf numFmtId="3" fontId="17" fillId="0" borderId="4" xfId="0" applyNumberFormat="1" applyFont="1" applyFill="1" applyBorder="1"/>
    <xf numFmtId="0" fontId="3" fillId="0" borderId="4" xfId="0" applyFont="1" applyFill="1" applyBorder="1"/>
    <xf numFmtId="49" fontId="4" fillId="0" borderId="10" xfId="0" applyNumberFormat="1" applyFont="1" applyFill="1" applyBorder="1" applyAlignment="1">
      <alignment horizontal="left"/>
    </xf>
    <xf numFmtId="3" fontId="7" fillId="0" borderId="6" xfId="0" applyNumberFormat="1" applyFont="1" applyFill="1" applyBorder="1"/>
    <xf numFmtId="0" fontId="16" fillId="0" borderId="16" xfId="0" applyFont="1" applyFill="1" applyBorder="1" applyAlignment="1">
      <alignment vertical="center"/>
    </xf>
    <xf numFmtId="3" fontId="7" fillId="0" borderId="7" xfId="0" applyNumberFormat="1" applyFont="1" applyFill="1" applyBorder="1"/>
    <xf numFmtId="0" fontId="15" fillId="0" borderId="9" xfId="0" applyFont="1" applyFill="1" applyBorder="1" applyAlignment="1">
      <alignment vertical="center"/>
    </xf>
    <xf numFmtId="0" fontId="16" fillId="0" borderId="9" xfId="0" applyFont="1" applyFill="1" applyBorder="1" applyAlignment="1">
      <alignment vertical="center"/>
    </xf>
    <xf numFmtId="0" fontId="19" fillId="0" borderId="0" xfId="0" applyFont="1" applyFill="1" applyBorder="1"/>
    <xf numFmtId="0" fontId="19" fillId="0" borderId="0" xfId="0" applyFont="1" applyFill="1"/>
    <xf numFmtId="0" fontId="16" fillId="0" borderId="10" xfId="0" applyFont="1" applyFill="1" applyBorder="1" applyAlignment="1">
      <alignment vertical="center"/>
    </xf>
    <xf numFmtId="2" fontId="3" fillId="0" borderId="0" xfId="0" applyNumberFormat="1" applyFont="1" applyFill="1"/>
    <xf numFmtId="0" fontId="6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15" fillId="11" borderId="16" xfId="0" applyFont="1" applyFill="1" applyBorder="1" applyAlignment="1">
      <alignment horizontal="center" vertical="center" wrapText="1"/>
    </xf>
    <xf numFmtId="0" fontId="15" fillId="11" borderId="15" xfId="0" applyFont="1" applyFill="1" applyBorder="1" applyAlignment="1">
      <alignment horizontal="center" vertical="center" wrapText="1"/>
    </xf>
    <xf numFmtId="0" fontId="15" fillId="11" borderId="17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11" borderId="9" xfId="0" applyFont="1" applyFill="1" applyBorder="1" applyAlignment="1">
      <alignment horizontal="center" vertical="center"/>
    </xf>
    <xf numFmtId="0" fontId="15" fillId="11" borderId="0" xfId="0" applyFont="1" applyFill="1" applyBorder="1" applyAlignment="1">
      <alignment horizontal="center" vertical="center"/>
    </xf>
    <xf numFmtId="0" fontId="15" fillId="11" borderId="7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4" fontId="19" fillId="0" borderId="0" xfId="0" applyNumberFormat="1" applyFont="1" applyFill="1" applyBorder="1"/>
    <xf numFmtId="0" fontId="15" fillId="11" borderId="10" xfId="0" applyFont="1" applyFill="1" applyBorder="1" applyAlignment="1">
      <alignment horizontal="center" vertical="center"/>
    </xf>
    <xf numFmtId="0" fontId="15" fillId="11" borderId="2" xfId="0" applyFont="1" applyFill="1" applyBorder="1" applyAlignment="1">
      <alignment horizontal="center" vertical="center"/>
    </xf>
    <xf numFmtId="0" fontId="15" fillId="11" borderId="8" xfId="0" applyFont="1" applyFill="1" applyBorder="1" applyAlignment="1">
      <alignment horizontal="center" vertical="center"/>
    </xf>
    <xf numFmtId="167" fontId="20" fillId="0" borderId="0" xfId="2" applyNumberFormat="1" applyFont="1" applyFill="1" applyBorder="1"/>
    <xf numFmtId="167" fontId="19" fillId="0" borderId="0" xfId="2" applyNumberFormat="1" applyFont="1" applyFill="1"/>
    <xf numFmtId="0" fontId="15" fillId="0" borderId="12" xfId="0" applyFont="1" applyFill="1" applyBorder="1" applyAlignment="1">
      <alignment vertical="center"/>
    </xf>
    <xf numFmtId="0" fontId="15" fillId="0" borderId="14" xfId="0" applyFont="1" applyFill="1" applyBorder="1" applyAlignment="1">
      <alignment vertical="center"/>
    </xf>
    <xf numFmtId="167" fontId="15" fillId="0" borderId="3" xfId="2" applyNumberFormat="1" applyFont="1" applyFill="1" applyBorder="1" applyAlignment="1">
      <alignment horizontal="center" vertical="center"/>
    </xf>
    <xf numFmtId="167" fontId="15" fillId="0" borderId="0" xfId="2" applyNumberFormat="1" applyFont="1" applyFill="1" applyBorder="1" applyAlignment="1">
      <alignment horizontal="center" vertical="center"/>
    </xf>
    <xf numFmtId="0" fontId="20" fillId="0" borderId="0" xfId="0" applyFont="1" applyFill="1" applyBorder="1"/>
    <xf numFmtId="4" fontId="20" fillId="0" borderId="0" xfId="0" applyNumberFormat="1" applyFont="1" applyFill="1" applyBorder="1"/>
    <xf numFmtId="44" fontId="19" fillId="0" borderId="0" xfId="2" applyFont="1" applyFill="1"/>
    <xf numFmtId="0" fontId="3" fillId="0" borderId="0" xfId="0" applyFont="1" applyFill="1" applyBorder="1"/>
    <xf numFmtId="167" fontId="3" fillId="0" borderId="0" xfId="0" applyNumberFormat="1" applyFont="1" applyFill="1"/>
    <xf numFmtId="0" fontId="15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right"/>
    </xf>
    <xf numFmtId="167" fontId="16" fillId="0" borderId="3" xfId="1" applyNumberFormat="1" applyFont="1" applyFill="1" applyBorder="1" applyAlignment="1">
      <alignment horizontal="center" vertical="center"/>
    </xf>
    <xf numFmtId="167" fontId="16" fillId="0" borderId="0" xfId="1" applyNumberFormat="1" applyFont="1" applyFill="1" applyBorder="1" applyAlignment="1">
      <alignment horizontal="center" vertical="center"/>
    </xf>
    <xf numFmtId="167" fontId="19" fillId="0" borderId="0" xfId="0" applyNumberFormat="1" applyFont="1" applyFill="1"/>
    <xf numFmtId="0" fontId="21" fillId="0" borderId="3" xfId="0" applyFont="1" applyFill="1" applyBorder="1" applyAlignment="1">
      <alignment horizontal="left" vertical="center" wrapText="1"/>
    </xf>
    <xf numFmtId="3" fontId="21" fillId="0" borderId="3" xfId="1" applyNumberFormat="1" applyFont="1" applyFill="1" applyBorder="1" applyAlignment="1">
      <alignment horizontal="right" vertical="center"/>
    </xf>
    <xf numFmtId="167" fontId="16" fillId="0" borderId="0" xfId="0" applyNumberFormat="1" applyFont="1" applyFill="1" applyAlignment="1">
      <alignment vertical="center"/>
    </xf>
    <xf numFmtId="0" fontId="21" fillId="0" borderId="12" xfId="0" applyFont="1" applyFill="1" applyBorder="1" applyAlignment="1">
      <alignment horizontal="left" vertical="center" wrapText="1"/>
    </xf>
    <xf numFmtId="0" fontId="21" fillId="0" borderId="14" xfId="0" applyFont="1" applyFill="1" applyBorder="1" applyAlignment="1">
      <alignment horizontal="left" vertical="center" wrapText="1"/>
    </xf>
    <xf numFmtId="3" fontId="3" fillId="0" borderId="0" xfId="0" applyNumberFormat="1" applyFont="1" applyFill="1" applyBorder="1" applyAlignment="1">
      <alignment horizontal="right"/>
    </xf>
    <xf numFmtId="3" fontId="3" fillId="0" borderId="3" xfId="0" applyNumberFormat="1" applyFont="1" applyFill="1" applyBorder="1" applyAlignment="1">
      <alignment horizontal="right"/>
    </xf>
    <xf numFmtId="167" fontId="20" fillId="0" borderId="0" xfId="2" applyNumberFormat="1" applyFont="1" applyFill="1"/>
    <xf numFmtId="44" fontId="19" fillId="0" borderId="0" xfId="0" applyNumberFormat="1" applyFont="1" applyFill="1"/>
    <xf numFmtId="44" fontId="19" fillId="0" borderId="0" xfId="0" applyNumberFormat="1" applyFont="1" applyFill="1" applyBorder="1"/>
    <xf numFmtId="3" fontId="19" fillId="0" borderId="0" xfId="0" applyNumberFormat="1" applyFont="1" applyFill="1" applyBorder="1"/>
    <xf numFmtId="3" fontId="19" fillId="0" borderId="0" xfId="0" applyNumberFormat="1" applyFont="1" applyFill="1"/>
    <xf numFmtId="1" fontId="19" fillId="0" borderId="0" xfId="0" applyNumberFormat="1" applyFont="1" applyFill="1"/>
    <xf numFmtId="0" fontId="21" fillId="0" borderId="12" xfId="0" applyFont="1" applyFill="1" applyBorder="1" applyAlignment="1">
      <alignment vertical="center"/>
    </xf>
    <xf numFmtId="0" fontId="21" fillId="0" borderId="14" xfId="0" applyFont="1" applyFill="1" applyBorder="1" applyAlignment="1">
      <alignment vertical="center"/>
    </xf>
    <xf numFmtId="167" fontId="16" fillId="0" borderId="0" xfId="0" applyNumberFormat="1" applyFont="1" applyFill="1" applyAlignment="1">
      <alignment horizontal="center" vertical="center"/>
    </xf>
    <xf numFmtId="0" fontId="15" fillId="11" borderId="3" xfId="0" applyFont="1" applyFill="1" applyBorder="1" applyAlignment="1">
      <alignment vertical="center"/>
    </xf>
    <xf numFmtId="167" fontId="15" fillId="11" borderId="3" xfId="2" applyNumberFormat="1" applyFont="1" applyFill="1" applyBorder="1" applyAlignment="1">
      <alignment horizontal="center" vertical="center"/>
    </xf>
    <xf numFmtId="0" fontId="20" fillId="0" borderId="0" xfId="0" applyFont="1" applyFill="1"/>
    <xf numFmtId="3" fontId="22" fillId="0" borderId="0" xfId="0" applyNumberFormat="1" applyFont="1" applyFill="1" applyBorder="1" applyAlignment="1">
      <alignment vertical="top"/>
    </xf>
    <xf numFmtId="167" fontId="15" fillId="0" borderId="3" xfId="2" applyNumberFormat="1" applyFont="1" applyFill="1" applyBorder="1" applyAlignment="1">
      <alignment horizontal="right" vertical="center"/>
    </xf>
    <xf numFmtId="0" fontId="15" fillId="0" borderId="3" xfId="0" applyFont="1" applyFill="1" applyBorder="1" applyAlignment="1">
      <alignment vertical="center"/>
    </xf>
    <xf numFmtId="4" fontId="3" fillId="0" borderId="3" xfId="0" applyNumberFormat="1" applyFont="1" applyFill="1" applyBorder="1"/>
    <xf numFmtId="167" fontId="20" fillId="0" borderId="0" xfId="0" applyNumberFormat="1" applyFont="1" applyFill="1" applyAlignment="1">
      <alignment horizontal="left" vertical="top" wrapText="1"/>
    </xf>
    <xf numFmtId="167" fontId="3" fillId="0" borderId="0" xfId="0" applyNumberFormat="1" applyFont="1" applyFill="1" applyAlignment="1">
      <alignment vertical="center" wrapText="1"/>
    </xf>
    <xf numFmtId="44" fontId="3" fillId="0" borderId="0" xfId="0" applyNumberFormat="1" applyFont="1" applyFill="1" applyAlignment="1">
      <alignment vertical="center" wrapText="1"/>
    </xf>
    <xf numFmtId="0" fontId="4" fillId="0" borderId="0" xfId="0" applyFont="1" applyFill="1" applyBorder="1"/>
    <xf numFmtId="0" fontId="20" fillId="0" borderId="0" xfId="0" applyFont="1" applyFill="1" applyAlignment="1">
      <alignment horizontal="center" wrapText="1"/>
    </xf>
    <xf numFmtId="167" fontId="20" fillId="0" borderId="0" xfId="2" applyNumberFormat="1" applyFont="1" applyFill="1" applyBorder="1" applyAlignment="1">
      <alignment vertical="center"/>
    </xf>
    <xf numFmtId="4" fontId="19" fillId="0" borderId="0" xfId="0" applyNumberFormat="1" applyFont="1" applyFill="1"/>
    <xf numFmtId="44" fontId="19" fillId="0" borderId="0" xfId="2" applyFont="1" applyFill="1" applyBorder="1"/>
    <xf numFmtId="167" fontId="19" fillId="0" borderId="0" xfId="2" applyNumberFormat="1" applyFont="1" applyFill="1" applyBorder="1"/>
    <xf numFmtId="0" fontId="21" fillId="0" borderId="12" xfId="0" applyFont="1" applyFill="1" applyBorder="1" applyAlignment="1">
      <alignment horizontal="left" vertical="center"/>
    </xf>
    <xf numFmtId="0" fontId="21" fillId="0" borderId="14" xfId="0" applyFont="1" applyFill="1" applyBorder="1" applyAlignment="1">
      <alignment horizontal="left" vertical="center"/>
    </xf>
    <xf numFmtId="3" fontId="23" fillId="0" borderId="3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 wrapText="1"/>
    </xf>
    <xf numFmtId="1" fontId="21" fillId="0" borderId="3" xfId="1" applyNumberFormat="1" applyFont="1" applyFill="1" applyBorder="1" applyAlignment="1">
      <alignment horizontal="right" vertical="center"/>
    </xf>
    <xf numFmtId="166" fontId="19" fillId="0" borderId="0" xfId="1" applyNumberFormat="1" applyFont="1" applyFill="1" applyBorder="1"/>
    <xf numFmtId="0" fontId="10" fillId="0" borderId="0" xfId="0" applyFont="1" applyFill="1" applyBorder="1" applyAlignment="1"/>
    <xf numFmtId="0" fontId="20" fillId="0" borderId="0" xfId="0" applyFont="1" applyFill="1" applyBorder="1" applyAlignment="1"/>
    <xf numFmtId="0" fontId="10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11" fillId="11" borderId="4" xfId="5" applyFont="1" applyFill="1" applyBorder="1" applyAlignment="1">
      <alignment horizontal="left" vertical="center" wrapText="1"/>
    </xf>
    <xf numFmtId="165" fontId="7" fillId="0" borderId="17" xfId="0" applyNumberFormat="1" applyFont="1" applyFill="1" applyBorder="1"/>
    <xf numFmtId="164" fontId="7" fillId="0" borderId="17" xfId="0" applyNumberFormat="1" applyFont="1" applyFill="1" applyBorder="1"/>
    <xf numFmtId="165" fontId="7" fillId="0" borderId="7" xfId="0" applyNumberFormat="1" applyFont="1" applyFill="1" applyBorder="1"/>
    <xf numFmtId="165" fontId="5" fillId="0" borderId="8" xfId="0" applyNumberFormat="1" applyFont="1" applyFill="1" applyBorder="1"/>
    <xf numFmtId="164" fontId="5" fillId="0" borderId="8" xfId="0" applyNumberFormat="1" applyFont="1" applyFill="1" applyBorder="1"/>
    <xf numFmtId="49" fontId="5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3" fillId="0" borderId="0" xfId="0" applyFont="1"/>
  </cellXfs>
  <cellStyles count="308">
    <cellStyle name="=C:\WINNT\SYSTEM32\COMMAND.COM" xfId="7"/>
    <cellStyle name="20% - Énfasis1 2" xfId="8"/>
    <cellStyle name="20% - Énfasis2 2" xfId="9"/>
    <cellStyle name="20% - Énfasis3 2" xfId="10"/>
    <cellStyle name="20% - Énfasis4 2" xfId="11"/>
    <cellStyle name="40% - Énfasis3 2" xfId="12"/>
    <cellStyle name="60% - Énfasis3 2" xfId="13"/>
    <cellStyle name="60% - Énfasis4 2" xfId="14"/>
    <cellStyle name="60% - Énfasis6 2" xfId="15"/>
    <cellStyle name="Euro" xfId="16"/>
    <cellStyle name="Fecha" xfId="17"/>
    <cellStyle name="Fijo" xfId="18"/>
    <cellStyle name="HEADING1" xfId="19"/>
    <cellStyle name="HEADING2" xfId="20"/>
    <cellStyle name="Millares" xfId="1" builtinId="3"/>
    <cellStyle name="Millares 10" xfId="21"/>
    <cellStyle name="Millares 11" xfId="22"/>
    <cellStyle name="Millares 12" xfId="23"/>
    <cellStyle name="Millares 13" xfId="24"/>
    <cellStyle name="Millares 14" xfId="25"/>
    <cellStyle name="Millares 15" xfId="26"/>
    <cellStyle name="Millares 16" xfId="27"/>
    <cellStyle name="Millares 17" xfId="28"/>
    <cellStyle name="Millares 2" xfId="29"/>
    <cellStyle name="Millares 2 10" xfId="30"/>
    <cellStyle name="Millares 2 11" xfId="31"/>
    <cellStyle name="Millares 2 12" xfId="32"/>
    <cellStyle name="Millares 2 13" xfId="33"/>
    <cellStyle name="Millares 2 14" xfId="34"/>
    <cellStyle name="Millares 2 15" xfId="35"/>
    <cellStyle name="Millares 2 16" xfId="36"/>
    <cellStyle name="Millares 2 17" xfId="37"/>
    <cellStyle name="Millares 2 18" xfId="38"/>
    <cellStyle name="Millares 2 19" xfId="39"/>
    <cellStyle name="Millares 2 2" xfId="40"/>
    <cellStyle name="Millares 2 2 10" xfId="41"/>
    <cellStyle name="Millares 2 2 2" xfId="42"/>
    <cellStyle name="Millares 2 2 3" xfId="43"/>
    <cellStyle name="Millares 2 2 4" xfId="44"/>
    <cellStyle name="Millares 2 2 5" xfId="45"/>
    <cellStyle name="Millares 2 2 5 2" xfId="46"/>
    <cellStyle name="Millares 2 2 6" xfId="6"/>
    <cellStyle name="Millares 2 2 7" xfId="47"/>
    <cellStyle name="Millares 2 2 8" xfId="48"/>
    <cellStyle name="Millares 2 2 9" xfId="49"/>
    <cellStyle name="Millares 2 20" xfId="50"/>
    <cellStyle name="Millares 2 21" xfId="51"/>
    <cellStyle name="Millares 2 22" xfId="52"/>
    <cellStyle name="Millares 2 23" xfId="53"/>
    <cellStyle name="Millares 2 24" xfId="54"/>
    <cellStyle name="Millares 2 3" xfId="55"/>
    <cellStyle name="Millares 2 3 2" xfId="56"/>
    <cellStyle name="Millares 2 3 3" xfId="57"/>
    <cellStyle name="Millares 2 3 3 2" xfId="58"/>
    <cellStyle name="Millares 2 3 4" xfId="59"/>
    <cellStyle name="Millares 2 3 5" xfId="60"/>
    <cellStyle name="Millares 2 3 6" xfId="61"/>
    <cellStyle name="Millares 2 3 7" xfId="62"/>
    <cellStyle name="Millares 2 3 8" xfId="63"/>
    <cellStyle name="Millares 2 4" xfId="64"/>
    <cellStyle name="Millares 2 5" xfId="65"/>
    <cellStyle name="Millares 2 6" xfId="66"/>
    <cellStyle name="Millares 2 7" xfId="67"/>
    <cellStyle name="Millares 2 8" xfId="68"/>
    <cellStyle name="Millares 2 9" xfId="69"/>
    <cellStyle name="Millares 3" xfId="70"/>
    <cellStyle name="Millares 3 10" xfId="71"/>
    <cellStyle name="Millares 3 11" xfId="72"/>
    <cellStyle name="Millares 3 2" xfId="73"/>
    <cellStyle name="Millares 3 2 2" xfId="74"/>
    <cellStyle name="Millares 3 3" xfId="75"/>
    <cellStyle name="Millares 3 3 2" xfId="76"/>
    <cellStyle name="Millares 3 4" xfId="77"/>
    <cellStyle name="Millares 3 4 2" xfId="78"/>
    <cellStyle name="Millares 3 5" xfId="79"/>
    <cellStyle name="Millares 3 5 2" xfId="80"/>
    <cellStyle name="Millares 3 6" xfId="81"/>
    <cellStyle name="Millares 3 7" xfId="82"/>
    <cellStyle name="Millares 3 8" xfId="83"/>
    <cellStyle name="Millares 3 9" xfId="84"/>
    <cellStyle name="Millares 4" xfId="85"/>
    <cellStyle name="Millares 4 2" xfId="86"/>
    <cellStyle name="Millares 4 2 2" xfId="87"/>
    <cellStyle name="Millares 4 3" xfId="88"/>
    <cellStyle name="Millares 5" xfId="89"/>
    <cellStyle name="Millares 6" xfId="90"/>
    <cellStyle name="Millares 7" xfId="91"/>
    <cellStyle name="Millares 8" xfId="92"/>
    <cellStyle name="Millares 8 2" xfId="93"/>
    <cellStyle name="Millares 9" xfId="94"/>
    <cellStyle name="Moneda" xfId="2" builtinId="4"/>
    <cellStyle name="Moneda 2" xfId="95"/>
    <cellStyle name="Moneda 2 2" xfId="96"/>
    <cellStyle name="Moneda 2 3" xfId="97"/>
    <cellStyle name="Moneda 2 4" xfId="98"/>
    <cellStyle name="Moneda 2 5" xfId="99"/>
    <cellStyle name="Moneda 2 6" xfId="100"/>
    <cellStyle name="Moneda 3" xfId="101"/>
    <cellStyle name="Normal" xfId="0" builtinId="0"/>
    <cellStyle name="Normal 10" xfId="102"/>
    <cellStyle name="Normal 10 2" xfId="103"/>
    <cellStyle name="Normal 10 3" xfId="104"/>
    <cellStyle name="Normal 10 4" xfId="105"/>
    <cellStyle name="Normal 10 5" xfId="106"/>
    <cellStyle name="Normal 11" xfId="107"/>
    <cellStyle name="Normal 12" xfId="108"/>
    <cellStyle name="Normal 12 2" xfId="109"/>
    <cellStyle name="Normal 13" xfId="110"/>
    <cellStyle name="Normal 14" xfId="111"/>
    <cellStyle name="Normal 15" xfId="112"/>
    <cellStyle name="Normal 16" xfId="113"/>
    <cellStyle name="Normal 2" xfId="4"/>
    <cellStyle name="Normal 2 10" xfId="114"/>
    <cellStyle name="Normal 2 10 2" xfId="115"/>
    <cellStyle name="Normal 2 10 3" xfId="116"/>
    <cellStyle name="Normal 2 11" xfId="117"/>
    <cellStyle name="Normal 2 11 2" xfId="118"/>
    <cellStyle name="Normal 2 11 3" xfId="119"/>
    <cellStyle name="Normal 2 12" xfId="120"/>
    <cellStyle name="Normal 2 12 2" xfId="121"/>
    <cellStyle name="Normal 2 12 3" xfId="122"/>
    <cellStyle name="Normal 2 13" xfId="123"/>
    <cellStyle name="Normal 2 13 2" xfId="124"/>
    <cellStyle name="Normal 2 13 3" xfId="125"/>
    <cellStyle name="Normal 2 14" xfId="126"/>
    <cellStyle name="Normal 2 14 2" xfId="127"/>
    <cellStyle name="Normal 2 14 3" xfId="128"/>
    <cellStyle name="Normal 2 15" xfId="129"/>
    <cellStyle name="Normal 2 15 2" xfId="130"/>
    <cellStyle name="Normal 2 15 3" xfId="131"/>
    <cellStyle name="Normal 2 16" xfId="132"/>
    <cellStyle name="Normal 2 16 2" xfId="133"/>
    <cellStyle name="Normal 2 16 3" xfId="134"/>
    <cellStyle name="Normal 2 17" xfId="135"/>
    <cellStyle name="Normal 2 17 2" xfId="136"/>
    <cellStyle name="Normal 2 17 3" xfId="137"/>
    <cellStyle name="Normal 2 18" xfId="138"/>
    <cellStyle name="Normal 2 18 2" xfId="139"/>
    <cellStyle name="Normal 2 19" xfId="140"/>
    <cellStyle name="Normal 2 2" xfId="5"/>
    <cellStyle name="Normal 2 2 10" xfId="141"/>
    <cellStyle name="Normal 2 2 11" xfId="142"/>
    <cellStyle name="Normal 2 2 12" xfId="143"/>
    <cellStyle name="Normal 2 2 13" xfId="144"/>
    <cellStyle name="Normal 2 2 14" xfId="145"/>
    <cellStyle name="Normal 2 2 15" xfId="146"/>
    <cellStyle name="Normal 2 2 16" xfId="147"/>
    <cellStyle name="Normal 2 2 17" xfId="148"/>
    <cellStyle name="Normal 2 2 18" xfId="149"/>
    <cellStyle name="Normal 2 2 19" xfId="150"/>
    <cellStyle name="Normal 2 2 2" xfId="151"/>
    <cellStyle name="Normal 2 2 2 2" xfId="152"/>
    <cellStyle name="Normal 2 2 2 3" xfId="153"/>
    <cellStyle name="Normal 2 2 2 4" xfId="154"/>
    <cellStyle name="Normal 2 2 2 5" xfId="155"/>
    <cellStyle name="Normal 2 2 2 6" xfId="156"/>
    <cellStyle name="Normal 2 2 2 7" xfId="157"/>
    <cellStyle name="Normal 2 2 20" xfId="158"/>
    <cellStyle name="Normal 2 2 21" xfId="159"/>
    <cellStyle name="Normal 2 2 22" xfId="160"/>
    <cellStyle name="Normal 2 2 23" xfId="161"/>
    <cellStyle name="Normal 2 2 3" xfId="162"/>
    <cellStyle name="Normal 2 2 4" xfId="163"/>
    <cellStyle name="Normal 2 2 5" xfId="164"/>
    <cellStyle name="Normal 2 2 6" xfId="165"/>
    <cellStyle name="Normal 2 2 7" xfId="166"/>
    <cellStyle name="Normal 2 2 8" xfId="167"/>
    <cellStyle name="Normal 2 2 9" xfId="168"/>
    <cellStyle name="Normal 2 20" xfId="169"/>
    <cellStyle name="Normal 2 21" xfId="170"/>
    <cellStyle name="Normal 2 22" xfId="171"/>
    <cellStyle name="Normal 2 23" xfId="172"/>
    <cellStyle name="Normal 2 24" xfId="173"/>
    <cellStyle name="Normal 2 25" xfId="174"/>
    <cellStyle name="Normal 2 26" xfId="175"/>
    <cellStyle name="Normal 2 27" xfId="176"/>
    <cellStyle name="Normal 2 28" xfId="177"/>
    <cellStyle name="Normal 2 29" xfId="178"/>
    <cellStyle name="Normal 2 3" xfId="179"/>
    <cellStyle name="Normal 2 3 2" xfId="180"/>
    <cellStyle name="Normal 2 3 3" xfId="181"/>
    <cellStyle name="Normal 2 3 4" xfId="182"/>
    <cellStyle name="Normal 2 3 5" xfId="183"/>
    <cellStyle name="Normal 2 3 6" xfId="184"/>
    <cellStyle name="Normal 2 3 7" xfId="185"/>
    <cellStyle name="Normal 2 3 8" xfId="186"/>
    <cellStyle name="Normal 2 3 9" xfId="187"/>
    <cellStyle name="Normal 2 30" xfId="188"/>
    <cellStyle name="Normal 2 31" xfId="189"/>
    <cellStyle name="Normal 2 4" xfId="190"/>
    <cellStyle name="Normal 2 4 2" xfId="191"/>
    <cellStyle name="Normal 2 4 3" xfId="192"/>
    <cellStyle name="Normal 2 5" xfId="193"/>
    <cellStyle name="Normal 2 5 2" xfId="194"/>
    <cellStyle name="Normal 2 5 3" xfId="195"/>
    <cellStyle name="Normal 2 6" xfId="196"/>
    <cellStyle name="Normal 2 6 2" xfId="197"/>
    <cellStyle name="Normal 2 6 3" xfId="198"/>
    <cellStyle name="Normal 2 7" xfId="199"/>
    <cellStyle name="Normal 2 7 2" xfId="200"/>
    <cellStyle name="Normal 2 7 3" xfId="201"/>
    <cellStyle name="Normal 2 8" xfId="202"/>
    <cellStyle name="Normal 2 8 2" xfId="203"/>
    <cellStyle name="Normal 2 8 3" xfId="204"/>
    <cellStyle name="Normal 2 82" xfId="205"/>
    <cellStyle name="Normal 2 83" xfId="206"/>
    <cellStyle name="Normal 2 86" xfId="207"/>
    <cellStyle name="Normal 2 9" xfId="208"/>
    <cellStyle name="Normal 2 9 2" xfId="209"/>
    <cellStyle name="Normal 2 9 3" xfId="210"/>
    <cellStyle name="Normal 3" xfId="211"/>
    <cellStyle name="Normal 3 10" xfId="212"/>
    <cellStyle name="Normal 3 11" xfId="213"/>
    <cellStyle name="Normal 3 12" xfId="214"/>
    <cellStyle name="Normal 3 13" xfId="215"/>
    <cellStyle name="Normal 3 2" xfId="216"/>
    <cellStyle name="Normal 3 2 2" xfId="217"/>
    <cellStyle name="Normal 3 3" xfId="218"/>
    <cellStyle name="Normal 3 4" xfId="219"/>
    <cellStyle name="Normal 3 5" xfId="220"/>
    <cellStyle name="Normal 3 5 2" xfId="221"/>
    <cellStyle name="Normal 3 6" xfId="222"/>
    <cellStyle name="Normal 3 6 2" xfId="223"/>
    <cellStyle name="Normal 3 7" xfId="224"/>
    <cellStyle name="Normal 3 7 2" xfId="225"/>
    <cellStyle name="Normal 3 8" xfId="226"/>
    <cellStyle name="Normal 3 8 2" xfId="227"/>
    <cellStyle name="Normal 3 9" xfId="228"/>
    <cellStyle name="Normal 4" xfId="229"/>
    <cellStyle name="Normal 4 2" xfId="230"/>
    <cellStyle name="Normal 4 2 2" xfId="231"/>
    <cellStyle name="Normal 4 3" xfId="232"/>
    <cellStyle name="Normal 4 4" xfId="233"/>
    <cellStyle name="Normal 4 5" xfId="234"/>
    <cellStyle name="Normal 5" xfId="235"/>
    <cellStyle name="Normal 5 10" xfId="236"/>
    <cellStyle name="Normal 5 11" xfId="237"/>
    <cellStyle name="Normal 5 12" xfId="238"/>
    <cellStyle name="Normal 5 13" xfId="239"/>
    <cellStyle name="Normal 5 14" xfId="240"/>
    <cellStyle name="Normal 5 15" xfId="241"/>
    <cellStyle name="Normal 5 16" xfId="242"/>
    <cellStyle name="Normal 5 17" xfId="243"/>
    <cellStyle name="Normal 5 2" xfId="244"/>
    <cellStyle name="Normal 5 2 2" xfId="245"/>
    <cellStyle name="Normal 5 3" xfId="246"/>
    <cellStyle name="Normal 5 3 2" xfId="247"/>
    <cellStyle name="Normal 5 4" xfId="248"/>
    <cellStyle name="Normal 5 4 2" xfId="249"/>
    <cellStyle name="Normal 5 5" xfId="250"/>
    <cellStyle name="Normal 5 5 2" xfId="251"/>
    <cellStyle name="Normal 5 6" xfId="252"/>
    <cellStyle name="Normal 5 7" xfId="253"/>
    <cellStyle name="Normal 5 7 2" xfId="254"/>
    <cellStyle name="Normal 5 8" xfId="255"/>
    <cellStyle name="Normal 5 9" xfId="256"/>
    <cellStyle name="Normal 56" xfId="257"/>
    <cellStyle name="Normal 6" xfId="258"/>
    <cellStyle name="Normal 6 2" xfId="259"/>
    <cellStyle name="Normal 6 2 2" xfId="260"/>
    <cellStyle name="Normal 6 2 3" xfId="261"/>
    <cellStyle name="Normal 6 3" xfId="262"/>
    <cellStyle name="Normal 6 4" xfId="263"/>
    <cellStyle name="Normal 6 5" xfId="264"/>
    <cellStyle name="Normal 7" xfId="265"/>
    <cellStyle name="Normal 7 10" xfId="266"/>
    <cellStyle name="Normal 7 11" xfId="267"/>
    <cellStyle name="Normal 7 12" xfId="268"/>
    <cellStyle name="Normal 7 13" xfId="269"/>
    <cellStyle name="Normal 7 14" xfId="270"/>
    <cellStyle name="Normal 7 15" xfId="271"/>
    <cellStyle name="Normal 7 16" xfId="272"/>
    <cellStyle name="Normal 7 17" xfId="273"/>
    <cellStyle name="Normal 7 18" xfId="274"/>
    <cellStyle name="Normal 7 19" xfId="275"/>
    <cellStyle name="Normal 7 2" xfId="276"/>
    <cellStyle name="Normal 7 3" xfId="277"/>
    <cellStyle name="Normal 7 4" xfId="278"/>
    <cellStyle name="Normal 7 5" xfId="279"/>
    <cellStyle name="Normal 7 6" xfId="280"/>
    <cellStyle name="Normal 7 7" xfId="281"/>
    <cellStyle name="Normal 7 8" xfId="282"/>
    <cellStyle name="Normal 7 9" xfId="283"/>
    <cellStyle name="Normal 8" xfId="284"/>
    <cellStyle name="Normal 9" xfId="285"/>
    <cellStyle name="Normal 9 2" xfId="286"/>
    <cellStyle name="Normal 9 3" xfId="287"/>
    <cellStyle name="Notas 2" xfId="288"/>
    <cellStyle name="Porcentaje 2" xfId="289"/>
    <cellStyle name="Porcentaje 3" xfId="290"/>
    <cellStyle name="Porcentaje 4" xfId="291"/>
    <cellStyle name="Porcentual" xfId="3" builtinId="5"/>
    <cellStyle name="Porcentual 2" xfId="292"/>
    <cellStyle name="Porcentual 2 2" xfId="293"/>
    <cellStyle name="SAPBEXstdItem" xfId="294"/>
    <cellStyle name="Total 10" xfId="295"/>
    <cellStyle name="Total 11" xfId="296"/>
    <cellStyle name="Total 12" xfId="297"/>
    <cellStyle name="Total 13" xfId="298"/>
    <cellStyle name="Total 14" xfId="299"/>
    <cellStyle name="Total 2" xfId="300"/>
    <cellStyle name="Total 3" xfId="301"/>
    <cellStyle name="Total 4" xfId="302"/>
    <cellStyle name="Total 5" xfId="303"/>
    <cellStyle name="Total 6" xfId="304"/>
    <cellStyle name="Total 7" xfId="305"/>
    <cellStyle name="Total 8" xfId="306"/>
    <cellStyle name="Total 9" xfId="30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1295449</xdr:colOff>
      <xdr:row>22</xdr:row>
      <xdr:rowOff>132598</xdr:rowOff>
    </xdr:from>
    <xdr:ext cx="1475918" cy="448910"/>
    <xdr:sp macro="" textlink="">
      <xdr:nvSpPr>
        <xdr:cNvPr id="2" name="1 Rectángulo"/>
        <xdr:cNvSpPr/>
      </xdr:nvSpPr>
      <xdr:spPr>
        <a:xfrm>
          <a:off x="9305974" y="3980698"/>
          <a:ext cx="1475918" cy="448910"/>
        </a:xfrm>
        <a:prstGeom prst="rect">
          <a:avLst/>
        </a:prstGeom>
        <a:noFill/>
        <a:effectLst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/>
            </a:rPr>
            <a:t>NO</a:t>
          </a:r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 </a:t>
          </a:r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noFill/>
              <a:effectLst/>
            </a:rPr>
            <a:t>APLICA</a:t>
          </a:r>
        </a:p>
      </xdr:txBody>
    </xdr:sp>
    <xdr:clientData/>
  </xdr:oneCellAnchor>
  <xdr:oneCellAnchor>
    <xdr:from>
      <xdr:col>3</xdr:col>
      <xdr:colOff>965611</xdr:colOff>
      <xdr:row>69</xdr:row>
      <xdr:rowOff>250371</xdr:rowOff>
    </xdr:from>
    <xdr:ext cx="1485379" cy="448512"/>
    <xdr:sp macro="" textlink="">
      <xdr:nvSpPr>
        <xdr:cNvPr id="3" name="2 Rectángulo"/>
        <xdr:cNvSpPr/>
      </xdr:nvSpPr>
      <xdr:spPr>
        <a:xfrm>
          <a:off x="8976136" y="13404396"/>
          <a:ext cx="1485379" cy="448512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/>
            </a:rPr>
            <a:t>NO APLICA</a:t>
          </a:r>
        </a:p>
      </xdr:txBody>
    </xdr:sp>
    <xdr:clientData/>
  </xdr:oneCellAnchor>
  <xdr:oneCellAnchor>
    <xdr:from>
      <xdr:col>5</xdr:col>
      <xdr:colOff>3586</xdr:colOff>
      <xdr:row>88</xdr:row>
      <xdr:rowOff>123489</xdr:rowOff>
    </xdr:from>
    <xdr:ext cx="1483939" cy="458263"/>
    <xdr:sp macro="" textlink="">
      <xdr:nvSpPr>
        <xdr:cNvPr id="4" name="3 Rectángulo"/>
        <xdr:cNvSpPr/>
      </xdr:nvSpPr>
      <xdr:spPr>
        <a:xfrm>
          <a:off x="12043186" y="17887614"/>
          <a:ext cx="1483939" cy="45826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/>
            </a:rPr>
            <a:t>NO APLICA</a:t>
          </a:r>
        </a:p>
      </xdr:txBody>
    </xdr:sp>
    <xdr:clientData/>
  </xdr:oneCellAnchor>
  <xdr:oneCellAnchor>
    <xdr:from>
      <xdr:col>4</xdr:col>
      <xdr:colOff>578304</xdr:colOff>
      <xdr:row>97</xdr:row>
      <xdr:rowOff>66147</xdr:rowOff>
    </xdr:from>
    <xdr:ext cx="1500246" cy="439932"/>
    <xdr:sp macro="" textlink="">
      <xdr:nvSpPr>
        <xdr:cNvPr id="5" name="4 Rectángulo"/>
        <xdr:cNvSpPr/>
      </xdr:nvSpPr>
      <xdr:spPr>
        <a:xfrm>
          <a:off x="10370004" y="19563822"/>
          <a:ext cx="1500246" cy="439932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/>
            </a:rPr>
            <a:t>NO APLICA</a:t>
          </a:r>
        </a:p>
      </xdr:txBody>
    </xdr:sp>
    <xdr:clientData/>
  </xdr:oneCellAnchor>
  <xdr:oneCellAnchor>
    <xdr:from>
      <xdr:col>3</xdr:col>
      <xdr:colOff>7985</xdr:colOff>
      <xdr:row>156</xdr:row>
      <xdr:rowOff>160220</xdr:rowOff>
    </xdr:from>
    <xdr:ext cx="1483939" cy="448512"/>
    <xdr:sp macro="" textlink="">
      <xdr:nvSpPr>
        <xdr:cNvPr id="6" name="5 Rectángulo"/>
        <xdr:cNvSpPr/>
      </xdr:nvSpPr>
      <xdr:spPr>
        <a:xfrm>
          <a:off x="8018510" y="35240795"/>
          <a:ext cx="1483939" cy="448512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/>
            </a:rPr>
            <a:t>NO APLICA</a:t>
          </a:r>
        </a:p>
      </xdr:txBody>
    </xdr:sp>
    <xdr:clientData/>
  </xdr:oneCellAnchor>
  <xdr:oneCellAnchor>
    <xdr:from>
      <xdr:col>4</xdr:col>
      <xdr:colOff>1038225</xdr:colOff>
      <xdr:row>212</xdr:row>
      <xdr:rowOff>185058</xdr:rowOff>
    </xdr:from>
    <xdr:ext cx="1482484" cy="439932"/>
    <xdr:sp macro="" textlink="">
      <xdr:nvSpPr>
        <xdr:cNvPr id="7" name="6 Rectángulo"/>
        <xdr:cNvSpPr/>
      </xdr:nvSpPr>
      <xdr:spPr>
        <a:xfrm>
          <a:off x="10829925" y="50391333"/>
          <a:ext cx="1482484" cy="439932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/>
            </a:rPr>
            <a:t>NO APLICA</a:t>
          </a:r>
        </a:p>
      </xdr:txBody>
    </xdr:sp>
    <xdr:clientData/>
  </xdr:oneCellAnchor>
  <xdr:oneCellAnchor>
    <xdr:from>
      <xdr:col>4</xdr:col>
      <xdr:colOff>6446</xdr:colOff>
      <xdr:row>649</xdr:row>
      <xdr:rowOff>3586</xdr:rowOff>
    </xdr:from>
    <xdr:ext cx="1492048" cy="440483"/>
    <xdr:sp macro="" textlink="">
      <xdr:nvSpPr>
        <xdr:cNvPr id="8" name="7 Rectángulo"/>
        <xdr:cNvSpPr/>
      </xdr:nvSpPr>
      <xdr:spPr>
        <a:xfrm>
          <a:off x="9798146" y="174711136"/>
          <a:ext cx="1492048" cy="44048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/>
            </a:rPr>
            <a:t>NO APLICA</a:t>
          </a:r>
        </a:p>
      </xdr:txBody>
    </xdr:sp>
    <xdr:clientData/>
  </xdr:oneCellAnchor>
  <xdr:oneCellAnchor>
    <xdr:from>
      <xdr:col>3</xdr:col>
      <xdr:colOff>1511481</xdr:colOff>
      <xdr:row>46</xdr:row>
      <xdr:rowOff>88991</xdr:rowOff>
    </xdr:from>
    <xdr:ext cx="1483939" cy="458263"/>
    <xdr:sp macro="" textlink="">
      <xdr:nvSpPr>
        <xdr:cNvPr id="9" name="8 Rectángulo"/>
        <xdr:cNvSpPr/>
      </xdr:nvSpPr>
      <xdr:spPr>
        <a:xfrm>
          <a:off x="9522006" y="8013791"/>
          <a:ext cx="1483939" cy="458263"/>
        </a:xfrm>
        <a:prstGeom prst="rect">
          <a:avLst/>
        </a:prstGeom>
        <a:noFill/>
        <a:effectLst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/>
            </a:rPr>
            <a:t>NO</a:t>
          </a:r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 </a:t>
          </a:r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noFill/>
              <a:effectLst/>
            </a:rPr>
            <a:t>APLICA</a:t>
          </a:r>
        </a:p>
      </xdr:txBody>
    </xdr:sp>
    <xdr:clientData/>
  </xdr:oneCellAnchor>
  <xdr:oneCellAnchor>
    <xdr:from>
      <xdr:col>3</xdr:col>
      <xdr:colOff>845004</xdr:colOff>
      <xdr:row>165</xdr:row>
      <xdr:rowOff>65586</xdr:rowOff>
    </xdr:from>
    <xdr:ext cx="1483939" cy="448910"/>
    <xdr:sp macro="" textlink="">
      <xdr:nvSpPr>
        <xdr:cNvPr id="10" name="9 Rectángulo"/>
        <xdr:cNvSpPr/>
      </xdr:nvSpPr>
      <xdr:spPr>
        <a:xfrm>
          <a:off x="8855529" y="37308336"/>
          <a:ext cx="1483939" cy="448910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/>
            </a:rPr>
            <a:t>NO APLICA</a:t>
          </a:r>
        </a:p>
      </xdr:txBody>
    </xdr:sp>
    <xdr:clientData/>
  </xdr:oneCellAnchor>
  <xdr:oneCellAnchor>
    <xdr:from>
      <xdr:col>4</xdr:col>
      <xdr:colOff>0</xdr:colOff>
      <xdr:row>223</xdr:row>
      <xdr:rowOff>0</xdr:rowOff>
    </xdr:from>
    <xdr:ext cx="1483939" cy="448910"/>
    <xdr:sp macro="" textlink="">
      <xdr:nvSpPr>
        <xdr:cNvPr id="11" name="10 Rectángulo"/>
        <xdr:cNvSpPr/>
      </xdr:nvSpPr>
      <xdr:spPr>
        <a:xfrm>
          <a:off x="9791700" y="53054250"/>
          <a:ext cx="1483939" cy="448910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/>
            </a:rPr>
            <a:t>NO APLICA</a:t>
          </a:r>
        </a:p>
      </xdr:txBody>
    </xdr:sp>
    <xdr:clientData/>
  </xdr:oneCellAnchor>
  <xdr:oneCellAnchor>
    <xdr:from>
      <xdr:col>4</xdr:col>
      <xdr:colOff>1083945</xdr:colOff>
      <xdr:row>141</xdr:row>
      <xdr:rowOff>98516</xdr:rowOff>
    </xdr:from>
    <xdr:ext cx="1482484" cy="448910"/>
    <xdr:sp macro="" textlink="">
      <xdr:nvSpPr>
        <xdr:cNvPr id="12" name="11 Rectángulo"/>
        <xdr:cNvSpPr/>
      </xdr:nvSpPr>
      <xdr:spPr>
        <a:xfrm>
          <a:off x="10875645" y="31350041"/>
          <a:ext cx="1482484" cy="448910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/>
            </a:rPr>
            <a:t>NO APLICA</a:t>
          </a:r>
        </a:p>
      </xdr:txBody>
    </xdr:sp>
    <xdr:clientData/>
  </xdr:oneCellAnchor>
  <xdr:oneCellAnchor>
    <xdr:from>
      <xdr:col>3</xdr:col>
      <xdr:colOff>959352</xdr:colOff>
      <xdr:row>79</xdr:row>
      <xdr:rowOff>62592</xdr:rowOff>
    </xdr:from>
    <xdr:ext cx="1493451" cy="448910"/>
    <xdr:sp macro="" textlink="">
      <xdr:nvSpPr>
        <xdr:cNvPr id="13" name="2 Rectángulo"/>
        <xdr:cNvSpPr/>
      </xdr:nvSpPr>
      <xdr:spPr>
        <a:xfrm>
          <a:off x="8969877" y="15693117"/>
          <a:ext cx="1493451" cy="448910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/>
            </a:rPr>
            <a:t>NO APLICA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ptop\Downloads\CUENTA%20%20PUBLICA%20%20SEPTIEMBRE%20COMPLET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_SVR\administrativo\Control%20Presupuestal\INIFEG%202017\ESTADOS%20FINANCIEROS\1ER%20TRIMESTRE\CUENTA%20PUBLICA%20OK\CUENTA%20P&#218;BLICA%20ENERO%2020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_SVR\administrativo\Control%20Presupuestal\INIFEG%202017\ESTADOS%20FINANCIEROS\1ER%20TRIMESTRE\PARTE%20MAGDA\CUENTA%20P&#218;BLICA%20ENERO%20201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SF"/>
      <sheetName val="EA"/>
      <sheetName val="ECSF"/>
      <sheetName val="EAA"/>
      <sheetName val="EADP"/>
      <sheetName val="EVHP SOLVENTADO"/>
      <sheetName val="EFE"/>
      <sheetName val="EFE NUEVO"/>
      <sheetName val="IPC"/>
      <sheetName val="NOTAS"/>
      <sheetName val="EAI"/>
      <sheetName val="C ADMON"/>
      <sheetName val="COG"/>
      <sheetName val="CTG "/>
      <sheetName val="CFG"/>
      <sheetName val="EN"/>
      <sheetName val="ID"/>
      <sheetName val="IPF"/>
      <sheetName val="CProg "/>
      <sheetName val="PyPI"/>
      <sheetName val="PK TRIM"/>
      <sheetName val="IR (2)"/>
      <sheetName val="Esq Bur"/>
      <sheetName val="Rel Cta Banc"/>
      <sheetName val="MPASUB"/>
      <sheetName val="DGTOF"/>
      <sheetName val="informacion adicional"/>
      <sheetName val="BIENES MUEBLES"/>
      <sheetName val="BIENES INMUEBLES"/>
      <sheetName val="CONCILIACIONES BANCARIAS"/>
      <sheetName val="Hoja1"/>
    </sheetNames>
    <sheetDataSet>
      <sheetData sheetId="0"/>
      <sheetData sheetId="1">
        <row r="35">
          <cell r="F35">
            <v>78031883.450000003</v>
          </cell>
        </row>
        <row r="43">
          <cell r="K43">
            <v>11120.44</v>
          </cell>
        </row>
        <row r="53">
          <cell r="K53">
            <v>67057473.670000002</v>
          </cell>
        </row>
      </sheetData>
      <sheetData sheetId="2">
        <row r="29">
          <cell r="F29">
            <v>324124638.44000006</v>
          </cell>
        </row>
        <row r="30">
          <cell r="F30">
            <v>5122701.8000000045</v>
          </cell>
        </row>
        <row r="37">
          <cell r="J37">
            <v>560990932.11000001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>
        <row r="59">
          <cell r="H59">
            <v>639022815.55999994</v>
          </cell>
        </row>
      </sheetData>
      <sheetData sheetId="11">
        <row r="44">
          <cell r="F44">
            <v>396545219.07999998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EAI"/>
      <sheetName val="CAdmon"/>
      <sheetName val="COG"/>
      <sheetName val="CTG"/>
      <sheetName val="CFG"/>
      <sheetName val="End Neto"/>
      <sheetName val="Int"/>
      <sheetName val="Post Fiscal"/>
      <sheetName val="CProg"/>
      <sheetName val="BMu"/>
      <sheetName val="BInmu"/>
      <sheetName val="Rel Cta Banc"/>
      <sheetName val="Esq Bur"/>
      <sheetName val="MPASUB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EAI"/>
      <sheetName val="CAdmon"/>
      <sheetName val="COG"/>
      <sheetName val="CTG"/>
      <sheetName val="CFG"/>
      <sheetName val="End Neto"/>
      <sheetName val="Int"/>
      <sheetName val="Post Fiscal"/>
      <sheetName val="CProg"/>
      <sheetName val="BMu"/>
      <sheetName val="BInmu"/>
      <sheetName val="Rel Cta Banc"/>
      <sheetName val="Esq Bur"/>
      <sheetName val="MPASUB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B5:N677"/>
  <sheetViews>
    <sheetView showGridLines="0" tabSelected="1" zoomScale="70" zoomScaleNormal="70" workbookViewId="0">
      <selection sqref="A1:IV65536"/>
    </sheetView>
  </sheetViews>
  <sheetFormatPr baseColWidth="10" defaultRowHeight="12.75"/>
  <cols>
    <col min="1" max="2" width="11.42578125" style="2"/>
    <col min="3" max="3" width="97.28515625" style="2" customWidth="1"/>
    <col min="4" max="4" width="26.7109375" style="2" customWidth="1"/>
    <col min="5" max="5" width="33.7109375" style="2" customWidth="1"/>
    <col min="6" max="7" width="32" style="2" customWidth="1"/>
    <col min="8" max="8" width="27" style="2" customWidth="1"/>
    <col min="9" max="10" width="25.5703125" style="2" customWidth="1"/>
    <col min="11" max="11" width="17.140625" style="2" bestFit="1" customWidth="1"/>
    <col min="12" max="16384" width="11.42578125" style="2"/>
  </cols>
  <sheetData>
    <row r="5" spans="3:14" ht="12" customHeight="1">
      <c r="C5" s="1"/>
      <c r="D5" s="1"/>
      <c r="E5" s="1"/>
      <c r="F5" s="1"/>
      <c r="G5" s="1"/>
    </row>
    <row r="6" spans="3:14" ht="15" customHeight="1">
      <c r="C6" s="3" t="s">
        <v>0</v>
      </c>
      <c r="D6" s="3"/>
      <c r="E6" s="3"/>
      <c r="F6" s="3"/>
      <c r="G6" s="4"/>
    </row>
    <row r="7" spans="3:14" ht="24" customHeight="1">
      <c r="C7" s="3" t="s">
        <v>1</v>
      </c>
      <c r="D7" s="3"/>
      <c r="E7" s="3"/>
      <c r="F7" s="3"/>
      <c r="G7" s="4"/>
    </row>
    <row r="8" spans="3:14">
      <c r="C8" s="5"/>
      <c r="D8" s="6"/>
      <c r="E8" s="7"/>
      <c r="F8" s="7"/>
      <c r="G8" s="7"/>
      <c r="H8" s="7"/>
    </row>
    <row r="10" spans="3:14">
      <c r="C10" s="8" t="s">
        <v>2</v>
      </c>
      <c r="D10" s="9" t="s">
        <v>3</v>
      </c>
      <c r="E10" s="10"/>
      <c r="F10" s="9"/>
      <c r="G10" s="11"/>
      <c r="H10" s="11"/>
      <c r="K10" s="12"/>
      <c r="L10" s="13"/>
      <c r="M10" s="14"/>
      <c r="N10" s="13"/>
    </row>
    <row r="11" spans="3:14">
      <c r="K11" s="13"/>
      <c r="L11" s="13"/>
      <c r="M11" s="13"/>
      <c r="N11" s="13"/>
    </row>
    <row r="12" spans="3:14" ht="15">
      <c r="C12" s="15" t="s">
        <v>4</v>
      </c>
      <c r="D12" s="15"/>
      <c r="E12" s="15"/>
      <c r="F12" s="15"/>
      <c r="G12" s="16"/>
      <c r="H12" s="17"/>
      <c r="I12" s="17"/>
      <c r="J12" s="17"/>
      <c r="K12" s="17"/>
      <c r="L12" s="17"/>
      <c r="M12" s="17"/>
      <c r="N12" s="17"/>
    </row>
    <row r="13" spans="3:14">
      <c r="C13" s="18"/>
      <c r="D13" s="11"/>
      <c r="E13" s="12"/>
      <c r="F13" s="13"/>
      <c r="G13" s="13"/>
      <c r="H13" s="14"/>
    </row>
    <row r="14" spans="3:14">
      <c r="C14" s="19" t="s">
        <v>5</v>
      </c>
      <c r="D14" s="20"/>
      <c r="E14" s="7"/>
      <c r="F14" s="7"/>
      <c r="G14" s="7"/>
      <c r="H14" s="7"/>
    </row>
    <row r="15" spans="3:14">
      <c r="C15" s="21"/>
      <c r="D15" s="6"/>
      <c r="E15" s="7"/>
      <c r="F15" s="7"/>
      <c r="G15" s="7"/>
      <c r="H15" s="7"/>
    </row>
    <row r="16" spans="3:14">
      <c r="C16" s="22" t="s">
        <v>6</v>
      </c>
      <c r="D16" s="6"/>
      <c r="E16" s="7"/>
      <c r="F16" s="7"/>
      <c r="G16" s="7"/>
    </row>
    <row r="17" spans="3:6">
      <c r="D17" s="6"/>
    </row>
    <row r="18" spans="3:6">
      <c r="C18" s="23" t="s">
        <v>7</v>
      </c>
      <c r="D18" s="13"/>
      <c r="E18" s="13"/>
      <c r="F18" s="13"/>
    </row>
    <row r="19" spans="3:6">
      <c r="C19" s="24"/>
      <c r="D19" s="13"/>
      <c r="E19" s="13"/>
      <c r="F19" s="13"/>
    </row>
    <row r="20" spans="3:6" ht="20.25" customHeight="1">
      <c r="C20" s="25" t="s">
        <v>8</v>
      </c>
      <c r="D20" s="26" t="s">
        <v>9</v>
      </c>
      <c r="E20" s="26" t="s">
        <v>10</v>
      </c>
      <c r="F20" s="26" t="s">
        <v>11</v>
      </c>
    </row>
    <row r="21" spans="3:6">
      <c r="C21" s="27" t="s">
        <v>12</v>
      </c>
      <c r="D21" s="28"/>
      <c r="E21" s="28">
        <v>0</v>
      </c>
      <c r="F21" s="28">
        <v>0</v>
      </c>
    </row>
    <row r="22" spans="3:6">
      <c r="C22" s="29"/>
      <c r="D22" s="30"/>
      <c r="E22" s="30">
        <v>0</v>
      </c>
      <c r="F22" s="30">
        <v>0</v>
      </c>
    </row>
    <row r="23" spans="3:6">
      <c r="C23" s="29" t="s">
        <v>13</v>
      </c>
      <c r="D23" s="30"/>
      <c r="E23" s="30">
        <v>0</v>
      </c>
      <c r="F23" s="30">
        <v>0</v>
      </c>
    </row>
    <row r="24" spans="3:6">
      <c r="C24" s="31"/>
      <c r="D24" s="30"/>
      <c r="E24" s="30">
        <v>0</v>
      </c>
      <c r="F24" s="30">
        <v>0</v>
      </c>
    </row>
    <row r="25" spans="3:6">
      <c r="C25" s="29" t="s">
        <v>14</v>
      </c>
      <c r="D25" s="30"/>
      <c r="E25" s="30"/>
      <c r="F25" s="30"/>
    </row>
    <row r="26" spans="3:6">
      <c r="C26" s="29"/>
      <c r="D26" s="30"/>
      <c r="E26" s="30"/>
      <c r="F26" s="30"/>
    </row>
    <row r="27" spans="3:6">
      <c r="C27" s="29" t="s">
        <v>15</v>
      </c>
      <c r="D27" s="30"/>
      <c r="E27" s="30"/>
      <c r="F27" s="30"/>
    </row>
    <row r="28" spans="3:6">
      <c r="C28" s="31"/>
      <c r="D28" s="30"/>
      <c r="E28" s="30"/>
      <c r="F28" s="30"/>
    </row>
    <row r="29" spans="3:6">
      <c r="C29" s="32"/>
      <c r="D29" s="33"/>
      <c r="E29" s="33">
        <v>0</v>
      </c>
      <c r="F29" s="33">
        <v>0</v>
      </c>
    </row>
    <row r="30" spans="3:6">
      <c r="C30" s="24"/>
      <c r="D30" s="26">
        <f>SUM(D21:D29)</f>
        <v>0</v>
      </c>
      <c r="E30" s="26"/>
      <c r="F30" s="26">
        <f>SUM(F21:F29)</f>
        <v>0</v>
      </c>
    </row>
    <row r="31" spans="3:6">
      <c r="C31" s="24"/>
      <c r="D31" s="13"/>
      <c r="E31" s="13"/>
      <c r="F31" s="13"/>
    </row>
    <row r="32" spans="3:6">
      <c r="C32" s="24"/>
      <c r="D32" s="13"/>
      <c r="E32" s="13"/>
      <c r="F32" s="13"/>
    </row>
    <row r="33" spans="3:7">
      <c r="C33" s="24"/>
      <c r="D33" s="13"/>
      <c r="E33" s="13"/>
      <c r="F33" s="13"/>
    </row>
    <row r="34" spans="3:7">
      <c r="C34" s="23" t="s">
        <v>16</v>
      </c>
      <c r="D34" s="34"/>
      <c r="E34" s="13"/>
      <c r="F34" s="13"/>
    </row>
    <row r="36" spans="3:7" ht="18.75" customHeight="1">
      <c r="C36" s="25" t="s">
        <v>17</v>
      </c>
      <c r="D36" s="26" t="s">
        <v>9</v>
      </c>
      <c r="E36" s="26" t="s">
        <v>18</v>
      </c>
      <c r="F36" s="26" t="s">
        <v>19</v>
      </c>
    </row>
    <row r="37" spans="3:7">
      <c r="C37" s="29"/>
      <c r="D37" s="35"/>
      <c r="E37" s="35">
        <v>13957358.27</v>
      </c>
      <c r="F37" s="35">
        <v>13882842.4</v>
      </c>
    </row>
    <row r="38" spans="3:7">
      <c r="C38" s="36"/>
      <c r="D38" s="37"/>
      <c r="E38" s="37"/>
      <c r="F38" s="37"/>
    </row>
    <row r="39" spans="3:7">
      <c r="C39" s="29" t="s">
        <v>20</v>
      </c>
      <c r="D39" s="37">
        <v>18825878.859999999</v>
      </c>
      <c r="E39" s="37">
        <v>13957358.27</v>
      </c>
      <c r="F39" s="37">
        <v>13882842.4</v>
      </c>
    </row>
    <row r="40" spans="3:7">
      <c r="C40" s="36"/>
      <c r="D40" s="37">
        <v>0</v>
      </c>
      <c r="E40" s="37">
        <v>0</v>
      </c>
      <c r="F40" s="37">
        <v>0</v>
      </c>
    </row>
    <row r="41" spans="3:7" ht="14.25" customHeight="1">
      <c r="C41" s="38"/>
      <c r="D41" s="37"/>
      <c r="E41" s="37"/>
      <c r="F41" s="37"/>
    </row>
    <row r="42" spans="3:7" ht="14.25" customHeight="1">
      <c r="D42" s="39">
        <f>SUM(D38:D40)</f>
        <v>18825878.859999999</v>
      </c>
      <c r="E42" s="39">
        <f>SUM(E38:E40)</f>
        <v>13957358.27</v>
      </c>
      <c r="F42" s="39">
        <f>SUM(F38:F40)</f>
        <v>13882842.4</v>
      </c>
    </row>
    <row r="43" spans="3:7" ht="14.25" customHeight="1"/>
    <row r="44" spans="3:7" ht="14.25" customHeight="1">
      <c r="D44" s="40"/>
    </row>
    <row r="45" spans="3:7" ht="14.25" customHeight="1">
      <c r="C45" s="25" t="s">
        <v>17</v>
      </c>
      <c r="D45" s="26" t="s">
        <v>9</v>
      </c>
      <c r="E45" s="26" t="s">
        <v>18</v>
      </c>
      <c r="F45" s="26" t="s">
        <v>19</v>
      </c>
    </row>
    <row r="46" spans="3:7" ht="14.25" customHeight="1">
      <c r="C46" s="29"/>
      <c r="D46" s="41"/>
      <c r="E46" s="41"/>
      <c r="F46" s="41"/>
    </row>
    <row r="47" spans="3:7" ht="14.25" customHeight="1">
      <c r="C47" s="36"/>
      <c r="D47" s="41"/>
      <c r="E47" s="41"/>
      <c r="F47" s="41"/>
      <c r="G47" s="42"/>
    </row>
    <row r="48" spans="3:7" ht="14.25" customHeight="1">
      <c r="C48" s="29" t="s">
        <v>21</v>
      </c>
      <c r="D48" s="41"/>
      <c r="E48" s="41"/>
      <c r="F48" s="41"/>
      <c r="G48" s="42"/>
    </row>
    <row r="49" spans="3:8" s="46" customFormat="1" ht="14.25" customHeight="1">
      <c r="C49" s="43"/>
      <c r="D49" s="44"/>
      <c r="E49" s="44"/>
      <c r="F49" s="44"/>
      <c r="G49" s="45"/>
    </row>
    <row r="50" spans="3:8" s="46" customFormat="1" ht="14.25" customHeight="1">
      <c r="C50" s="47"/>
      <c r="D50" s="48"/>
      <c r="E50" s="48"/>
      <c r="F50" s="48"/>
      <c r="G50" s="45"/>
    </row>
    <row r="51" spans="3:8" s="46" customFormat="1" ht="14.25" customHeight="1">
      <c r="D51" s="49">
        <f>SUM(D47:D49)</f>
        <v>0</v>
      </c>
      <c r="E51" s="49">
        <f>SUM(E47:E49)</f>
        <v>0</v>
      </c>
      <c r="F51" s="49">
        <f>SUM(F47:F49)</f>
        <v>0</v>
      </c>
      <c r="G51" s="50"/>
    </row>
    <row r="52" spans="3:8" s="46" customFormat="1" ht="14.25" customHeight="1">
      <c r="C52" s="51"/>
      <c r="D52" s="52"/>
      <c r="E52" s="52"/>
      <c r="F52" s="52"/>
      <c r="G52" s="52"/>
    </row>
    <row r="53" spans="3:8" s="46" customFormat="1" ht="14.25" customHeight="1">
      <c r="D53" s="51"/>
      <c r="E53" s="51"/>
      <c r="F53" s="51"/>
      <c r="G53" s="53"/>
    </row>
    <row r="54" spans="3:8" ht="14.25" customHeight="1">
      <c r="C54" s="25" t="s">
        <v>22</v>
      </c>
      <c r="D54" s="26" t="s">
        <v>9</v>
      </c>
      <c r="E54" s="26" t="s">
        <v>23</v>
      </c>
      <c r="F54" s="26" t="s">
        <v>24</v>
      </c>
      <c r="G54" s="26"/>
      <c r="H54" s="26" t="s">
        <v>25</v>
      </c>
    </row>
    <row r="55" spans="3:8" s="46" customFormat="1" ht="25.15" customHeight="1">
      <c r="C55" s="54" t="s">
        <v>26</v>
      </c>
      <c r="D55" s="55">
        <v>110823.41</v>
      </c>
      <c r="E55" s="44">
        <v>110823.41</v>
      </c>
      <c r="F55" s="56">
        <v>0</v>
      </c>
      <c r="G55" s="56"/>
      <c r="H55" s="44"/>
    </row>
    <row r="56" spans="3:8" s="46" customFormat="1" ht="25.15" customHeight="1">
      <c r="C56" s="57" t="s">
        <v>27</v>
      </c>
      <c r="D56" s="58">
        <v>3878.23</v>
      </c>
      <c r="E56" s="59">
        <v>3878.23</v>
      </c>
      <c r="F56" s="56">
        <v>0</v>
      </c>
      <c r="G56" s="56"/>
      <c r="H56" s="44"/>
    </row>
    <row r="57" spans="3:8" s="46" customFormat="1" ht="25.15" customHeight="1">
      <c r="C57" s="57" t="s">
        <v>28</v>
      </c>
      <c r="D57" s="60">
        <v>0</v>
      </c>
      <c r="E57" s="59">
        <v>0</v>
      </c>
      <c r="F57" s="56">
        <v>0</v>
      </c>
      <c r="G57" s="56"/>
      <c r="H57" s="44"/>
    </row>
    <row r="58" spans="3:8" s="46" customFormat="1" ht="25.15" customHeight="1">
      <c r="C58" s="57" t="s">
        <v>29</v>
      </c>
      <c r="D58" s="60">
        <v>0</v>
      </c>
      <c r="E58" s="59">
        <v>0</v>
      </c>
      <c r="F58" s="56">
        <v>0</v>
      </c>
      <c r="G58" s="56"/>
      <c r="H58" s="44"/>
    </row>
    <row r="59" spans="3:8" s="46" customFormat="1" ht="25.15" customHeight="1">
      <c r="C59" s="57" t="s">
        <v>30</v>
      </c>
      <c r="D59" s="60">
        <v>0</v>
      </c>
      <c r="E59" s="59">
        <v>0</v>
      </c>
      <c r="F59" s="56">
        <v>0</v>
      </c>
      <c r="G59" s="56"/>
      <c r="H59" s="44"/>
    </row>
    <row r="60" spans="3:8" s="46" customFormat="1" ht="25.15" customHeight="1">
      <c r="C60" s="57" t="s">
        <v>31</v>
      </c>
      <c r="D60" s="60">
        <v>0</v>
      </c>
      <c r="E60" s="61">
        <v>128345779</v>
      </c>
      <c r="F60" s="56">
        <v>0</v>
      </c>
      <c r="G60" s="56"/>
      <c r="H60" s="44"/>
    </row>
    <row r="61" spans="3:8" s="46" customFormat="1" ht="25.15" customHeight="1">
      <c r="C61" s="62" t="s">
        <v>32</v>
      </c>
      <c r="D61" s="63">
        <v>0</v>
      </c>
      <c r="E61" s="64">
        <v>0</v>
      </c>
      <c r="F61" s="65">
        <v>0</v>
      </c>
      <c r="G61" s="65"/>
      <c r="H61" s="66"/>
    </row>
    <row r="62" spans="3:8" s="46" customFormat="1" ht="14.25" customHeight="1"/>
    <row r="63" spans="3:8" s="46" customFormat="1" ht="14.25" customHeight="1"/>
    <row r="64" spans="3:8" s="46" customFormat="1" ht="14.25" customHeight="1"/>
    <row r="65" spans="3:7" s="46" customFormat="1" ht="14.25" customHeight="1"/>
    <row r="66" spans="3:7" s="46" customFormat="1" ht="14.25" customHeight="1">
      <c r="C66" s="67" t="s">
        <v>33</v>
      </c>
    </row>
    <row r="67" spans="3:7" s="46" customFormat="1" ht="14.25" customHeight="1">
      <c r="C67" s="68"/>
    </row>
    <row r="68" spans="3:7" ht="14.25" customHeight="1">
      <c r="C68" s="25" t="s">
        <v>34</v>
      </c>
      <c r="D68" s="26" t="s">
        <v>9</v>
      </c>
      <c r="E68" s="26" t="s">
        <v>35</v>
      </c>
      <c r="F68" s="46"/>
      <c r="G68" s="53"/>
    </row>
    <row r="69" spans="3:7" s="46" customFormat="1" ht="25.15" customHeight="1">
      <c r="C69" s="69" t="s">
        <v>36</v>
      </c>
      <c r="D69" s="70"/>
      <c r="E69" s="70"/>
    </row>
    <row r="70" spans="3:7" s="46" customFormat="1" ht="25.15" customHeight="1">
      <c r="C70" s="69" t="s">
        <v>37</v>
      </c>
      <c r="D70" s="70"/>
      <c r="E70" s="70"/>
    </row>
    <row r="71" spans="3:7" s="46" customFormat="1" ht="25.15" customHeight="1">
      <c r="C71" s="69" t="s">
        <v>38</v>
      </c>
      <c r="D71" s="70"/>
      <c r="E71" s="70"/>
    </row>
    <row r="72" spans="3:7" s="46" customFormat="1" ht="25.15" customHeight="1">
      <c r="C72" s="69" t="s">
        <v>39</v>
      </c>
      <c r="D72" s="70"/>
      <c r="E72" s="70"/>
    </row>
    <row r="73" spans="3:7" s="46" customFormat="1" ht="25.15" customHeight="1">
      <c r="C73" s="71" t="s">
        <v>40</v>
      </c>
      <c r="D73" s="70"/>
      <c r="E73" s="70"/>
    </row>
    <row r="74" spans="3:7" s="46" customFormat="1" ht="25.15" customHeight="1">
      <c r="C74" s="47" t="s">
        <v>41</v>
      </c>
      <c r="D74" s="72"/>
      <c r="E74" s="72"/>
    </row>
    <row r="75" spans="3:7" s="46" customFormat="1" ht="14.25" customHeight="1"/>
    <row r="76" spans="3:7" s="46" customFormat="1" ht="14.25" customHeight="1"/>
    <row r="77" spans="3:7" s="46" customFormat="1" ht="14.25" customHeight="1"/>
    <row r="78" spans="3:7" ht="14.25" customHeight="1">
      <c r="C78" s="25" t="s">
        <v>42</v>
      </c>
      <c r="D78" s="26" t="s">
        <v>9</v>
      </c>
      <c r="E78" s="26" t="s">
        <v>35</v>
      </c>
      <c r="F78" s="46"/>
      <c r="G78" s="53"/>
    </row>
    <row r="79" spans="3:7" s="46" customFormat="1" ht="14.25" customHeight="1">
      <c r="C79" s="69"/>
      <c r="D79" s="70"/>
      <c r="E79" s="70"/>
    </row>
    <row r="80" spans="3:7" s="46" customFormat="1" ht="25.15" customHeight="1">
      <c r="C80" s="69" t="s">
        <v>43</v>
      </c>
      <c r="D80" s="70"/>
      <c r="E80" s="70"/>
    </row>
    <row r="81" spans="3:11" s="46" customFormat="1" ht="25.15" customHeight="1">
      <c r="C81" s="69" t="s">
        <v>44</v>
      </c>
      <c r="D81" s="70"/>
      <c r="E81" s="70"/>
    </row>
    <row r="82" spans="3:11" s="46" customFormat="1" ht="14.25" customHeight="1">
      <c r="C82" s="47"/>
      <c r="D82" s="72"/>
      <c r="E82" s="72"/>
    </row>
    <row r="83" spans="3:11" s="46" customFormat="1" ht="14.25" customHeight="1"/>
    <row r="84" spans="3:11" s="46" customFormat="1" ht="14.25" customHeight="1"/>
    <row r="85" spans="3:11" s="46" customFormat="1" ht="9.75" customHeight="1">
      <c r="C85" s="73"/>
      <c r="D85" s="74"/>
      <c r="E85" s="74"/>
    </row>
    <row r="86" spans="3:11" s="46" customFormat="1" ht="14.25" customHeight="1">
      <c r="C86" s="67" t="s">
        <v>45</v>
      </c>
    </row>
    <row r="87" spans="3:11" s="46" customFormat="1" ht="14.25" customHeight="1">
      <c r="C87" s="68"/>
    </row>
    <row r="88" spans="3:11" ht="37.5" customHeight="1">
      <c r="C88" s="25" t="s">
        <v>46</v>
      </c>
      <c r="D88" s="26" t="s">
        <v>9</v>
      </c>
      <c r="E88" s="26" t="s">
        <v>10</v>
      </c>
      <c r="F88" s="26" t="s">
        <v>47</v>
      </c>
      <c r="G88" s="26"/>
      <c r="H88" s="75" t="s">
        <v>48</v>
      </c>
      <c r="I88" s="26" t="s">
        <v>49</v>
      </c>
      <c r="J88" s="46"/>
      <c r="K88" s="46"/>
    </row>
    <row r="89" spans="3:11" s="46" customFormat="1" ht="14.25" customHeight="1">
      <c r="C89" s="76"/>
      <c r="D89" s="77"/>
      <c r="E89" s="77">
        <v>0</v>
      </c>
      <c r="F89" s="77">
        <v>0</v>
      </c>
      <c r="G89" s="77"/>
      <c r="H89" s="77">
        <v>0</v>
      </c>
      <c r="I89" s="77">
        <v>0</v>
      </c>
    </row>
    <row r="90" spans="3:11" s="46" customFormat="1" ht="14.25" customHeight="1">
      <c r="C90" s="76"/>
      <c r="D90" s="70"/>
      <c r="E90" s="70">
        <v>0</v>
      </c>
      <c r="F90" s="70">
        <v>0</v>
      </c>
      <c r="G90" s="70"/>
      <c r="H90" s="70">
        <v>0</v>
      </c>
      <c r="I90" s="70">
        <v>0</v>
      </c>
    </row>
    <row r="91" spans="3:11" s="46" customFormat="1" ht="14.25" customHeight="1">
      <c r="C91" s="76" t="s">
        <v>50</v>
      </c>
      <c r="D91" s="70"/>
      <c r="E91" s="70">
        <v>0</v>
      </c>
      <c r="F91" s="70">
        <v>0</v>
      </c>
      <c r="G91" s="70"/>
      <c r="H91" s="70">
        <v>0</v>
      </c>
      <c r="I91" s="70">
        <v>0</v>
      </c>
    </row>
    <row r="92" spans="3:11" s="46" customFormat="1" ht="14.25" customHeight="1">
      <c r="C92" s="78"/>
      <c r="D92" s="72"/>
      <c r="E92" s="72">
        <v>0</v>
      </c>
      <c r="F92" s="72">
        <v>0</v>
      </c>
      <c r="G92" s="72"/>
      <c r="H92" s="72">
        <v>0</v>
      </c>
      <c r="I92" s="72">
        <v>0</v>
      </c>
    </row>
    <row r="93" spans="3:11" s="46" customFormat="1" ht="15" customHeight="1">
      <c r="C93" s="79"/>
      <c r="D93" s="79"/>
      <c r="E93" s="79"/>
      <c r="F93" s="79"/>
      <c r="G93" s="79"/>
      <c r="H93" s="79"/>
      <c r="I93" s="79"/>
      <c r="J93" s="79"/>
    </row>
    <row r="94" spans="3:11" s="46" customFormat="1">
      <c r="C94" s="79"/>
      <c r="D94" s="79"/>
      <c r="E94" s="79"/>
      <c r="F94" s="79"/>
      <c r="G94" s="79"/>
      <c r="H94" s="79"/>
      <c r="I94" s="79"/>
      <c r="J94" s="79"/>
    </row>
    <row r="95" spans="3:11" s="46" customFormat="1">
      <c r="C95" s="73"/>
      <c r="D95" s="79"/>
      <c r="E95" s="79"/>
      <c r="F95" s="79"/>
      <c r="G95" s="79"/>
      <c r="H95" s="79"/>
      <c r="I95" s="79"/>
    </row>
    <row r="96" spans="3:11" s="46" customFormat="1">
      <c r="C96" s="73"/>
      <c r="D96" s="79"/>
      <c r="E96" s="79"/>
      <c r="F96" s="79"/>
      <c r="G96" s="79"/>
      <c r="H96" s="79"/>
      <c r="I96" s="79"/>
    </row>
    <row r="97" spans="3:9" s="46" customFormat="1" ht="26.25" customHeight="1">
      <c r="C97" s="25" t="s">
        <v>51</v>
      </c>
      <c r="D97" s="26" t="s">
        <v>9</v>
      </c>
      <c r="E97" s="26" t="s">
        <v>10</v>
      </c>
      <c r="F97" s="26" t="s">
        <v>52</v>
      </c>
      <c r="G97" s="52"/>
      <c r="H97" s="79"/>
      <c r="I97" s="79"/>
    </row>
    <row r="98" spans="3:9" s="46" customFormat="1" ht="26.25" customHeight="1">
      <c r="C98" s="43"/>
      <c r="D98" s="80"/>
      <c r="E98" s="80"/>
      <c r="F98" s="80"/>
      <c r="G98" s="74"/>
      <c r="H98" s="79"/>
      <c r="I98" s="79"/>
    </row>
    <row r="99" spans="3:9" s="46" customFormat="1">
      <c r="C99" s="69" t="s">
        <v>53</v>
      </c>
      <c r="D99" s="70"/>
      <c r="E99" s="70">
        <v>0</v>
      </c>
      <c r="F99" s="70">
        <v>0</v>
      </c>
      <c r="G99" s="74"/>
      <c r="H99" s="79"/>
      <c r="I99" s="79"/>
    </row>
    <row r="100" spans="3:9" s="46" customFormat="1">
      <c r="C100" s="47"/>
      <c r="D100" s="72"/>
      <c r="E100" s="72">
        <v>0</v>
      </c>
      <c r="F100" s="72">
        <v>0</v>
      </c>
      <c r="G100" s="74"/>
      <c r="H100" s="79"/>
      <c r="I100" s="79"/>
    </row>
    <row r="101" spans="3:9" s="46" customFormat="1" ht="16.5" customHeight="1">
      <c r="I101" s="79"/>
    </row>
    <row r="102" spans="3:9" s="46" customFormat="1">
      <c r="I102" s="79"/>
    </row>
    <row r="103" spans="3:9" s="46" customFormat="1">
      <c r="I103" s="79"/>
    </row>
    <row r="104" spans="3:9" s="46" customFormat="1">
      <c r="C104" s="68"/>
    </row>
    <row r="105" spans="3:9" s="46" customFormat="1">
      <c r="C105" s="67" t="s">
        <v>54</v>
      </c>
    </row>
    <row r="106" spans="3:9" s="46" customFormat="1"/>
    <row r="107" spans="3:9" s="46" customFormat="1">
      <c r="C107" s="68"/>
    </row>
    <row r="108" spans="3:9" s="46" customFormat="1" ht="24" customHeight="1">
      <c r="C108" s="25" t="s">
        <v>55</v>
      </c>
      <c r="D108" s="26" t="s">
        <v>9</v>
      </c>
      <c r="E108" s="26" t="s">
        <v>56</v>
      </c>
      <c r="F108" s="26" t="s">
        <v>57</v>
      </c>
      <c r="G108" s="26"/>
      <c r="H108" s="26" t="s">
        <v>58</v>
      </c>
    </row>
    <row r="109" spans="3:9" s="46" customFormat="1" ht="25.15" customHeight="1">
      <c r="C109" s="69" t="s">
        <v>59</v>
      </c>
      <c r="D109" s="81">
        <v>2106554223.27</v>
      </c>
      <c r="E109" s="81">
        <v>3143398.91</v>
      </c>
      <c r="F109" s="81">
        <v>3143398.91</v>
      </c>
      <c r="G109" s="81"/>
      <c r="H109" s="56"/>
    </row>
    <row r="110" spans="3:9" s="46" customFormat="1" ht="25.15" customHeight="1">
      <c r="C110" s="69" t="s">
        <v>60</v>
      </c>
      <c r="D110" s="81">
        <v>0</v>
      </c>
      <c r="E110" s="81">
        <v>0</v>
      </c>
      <c r="F110" s="81">
        <v>0</v>
      </c>
      <c r="G110" s="81"/>
      <c r="H110" s="56"/>
    </row>
    <row r="111" spans="3:9" s="46" customFormat="1" ht="25.15" customHeight="1">
      <c r="C111" s="69" t="s">
        <v>61</v>
      </c>
      <c r="D111" s="81">
        <v>0</v>
      </c>
      <c r="E111" s="81">
        <v>0</v>
      </c>
      <c r="F111" s="81">
        <v>3143398.91</v>
      </c>
      <c r="G111" s="81"/>
      <c r="H111" s="56"/>
    </row>
    <row r="112" spans="3:9" s="46" customFormat="1" ht="25.15" customHeight="1">
      <c r="C112" s="69" t="s">
        <v>62</v>
      </c>
      <c r="D112" s="81">
        <v>0</v>
      </c>
      <c r="E112" s="81">
        <v>0</v>
      </c>
      <c r="F112" s="81">
        <v>0</v>
      </c>
      <c r="G112" s="81"/>
      <c r="H112" s="56"/>
    </row>
    <row r="113" spans="3:9" s="46" customFormat="1" ht="25.15" customHeight="1">
      <c r="C113" s="69" t="s">
        <v>63</v>
      </c>
      <c r="D113" s="81">
        <v>0</v>
      </c>
      <c r="E113" s="81">
        <v>3143398.91</v>
      </c>
      <c r="F113" s="81">
        <v>0</v>
      </c>
      <c r="G113" s="81"/>
      <c r="H113" s="56"/>
    </row>
    <row r="114" spans="3:9" s="46" customFormat="1" ht="25.15" customHeight="1">
      <c r="C114" s="69" t="s">
        <v>64</v>
      </c>
      <c r="D114" s="81">
        <v>0</v>
      </c>
      <c r="E114" s="81">
        <v>0</v>
      </c>
      <c r="F114" s="81">
        <v>0</v>
      </c>
      <c r="G114" s="81"/>
      <c r="H114" s="56"/>
    </row>
    <row r="115" spans="3:9" s="46" customFormat="1" ht="25.15" customHeight="1">
      <c r="C115" s="69" t="s">
        <v>65</v>
      </c>
      <c r="D115" s="81">
        <v>2106554223.27</v>
      </c>
      <c r="E115" s="81">
        <v>0</v>
      </c>
      <c r="F115" s="81">
        <v>0</v>
      </c>
      <c r="G115" s="81"/>
      <c r="H115" s="56"/>
    </row>
    <row r="116" spans="3:9" s="46" customFormat="1" ht="25.15" customHeight="1">
      <c r="C116" s="69" t="s">
        <v>66</v>
      </c>
      <c r="D116" s="81">
        <v>0</v>
      </c>
      <c r="E116" s="81">
        <v>0</v>
      </c>
      <c r="F116" s="81">
        <v>0</v>
      </c>
      <c r="G116" s="81"/>
      <c r="H116" s="56"/>
    </row>
    <row r="117" spans="3:9" s="46" customFormat="1" ht="25.15" customHeight="1">
      <c r="C117" s="69" t="s">
        <v>67</v>
      </c>
      <c r="D117" s="81">
        <v>51909724.269999996</v>
      </c>
      <c r="E117" s="81">
        <v>0</v>
      </c>
      <c r="F117" s="81">
        <v>5820456.8900000006</v>
      </c>
      <c r="G117" s="81"/>
      <c r="H117" s="56"/>
      <c r="I117" s="82"/>
    </row>
    <row r="118" spans="3:9" s="46" customFormat="1" ht="25.15" customHeight="1">
      <c r="C118" s="69" t="s">
        <v>68</v>
      </c>
      <c r="D118" s="81">
        <v>13831382.300000001</v>
      </c>
      <c r="E118" s="81">
        <v>0</v>
      </c>
      <c r="F118" s="81">
        <v>5724822.0300000003</v>
      </c>
      <c r="G118" s="81"/>
      <c r="H118" s="56"/>
    </row>
    <row r="119" spans="3:9" s="46" customFormat="1" ht="25.15" customHeight="1">
      <c r="C119" s="69" t="s">
        <v>69</v>
      </c>
      <c r="D119" s="81">
        <v>4371227.91</v>
      </c>
      <c r="E119" s="81">
        <v>0</v>
      </c>
      <c r="F119" s="81">
        <v>95634.86</v>
      </c>
      <c r="G119" s="81"/>
      <c r="H119" s="56"/>
      <c r="I119" s="82"/>
    </row>
    <row r="120" spans="3:9" s="46" customFormat="1" ht="25.15" customHeight="1">
      <c r="C120" s="69" t="s">
        <v>70</v>
      </c>
      <c r="D120" s="81">
        <v>10910480.82</v>
      </c>
      <c r="E120" s="81">
        <v>0</v>
      </c>
      <c r="F120" s="81">
        <v>0</v>
      </c>
      <c r="G120" s="81"/>
      <c r="H120" s="56"/>
    </row>
    <row r="121" spans="3:9" s="46" customFormat="1" ht="25.15" customHeight="1">
      <c r="C121" s="69" t="s">
        <v>71</v>
      </c>
      <c r="D121" s="81">
        <v>11371414.939999999</v>
      </c>
      <c r="E121" s="81">
        <v>0</v>
      </c>
      <c r="F121" s="81">
        <v>0</v>
      </c>
      <c r="G121" s="81"/>
      <c r="H121" s="56"/>
    </row>
    <row r="122" spans="3:9" s="46" customFormat="1" ht="25.15" customHeight="1">
      <c r="C122" s="69" t="s">
        <v>72</v>
      </c>
      <c r="D122" s="81">
        <v>0</v>
      </c>
      <c r="E122" s="81">
        <v>0</v>
      </c>
      <c r="F122" s="81">
        <v>0</v>
      </c>
      <c r="G122" s="81"/>
      <c r="H122" s="56"/>
    </row>
    <row r="123" spans="3:9" s="46" customFormat="1" ht="25.15" customHeight="1">
      <c r="C123" s="69" t="s">
        <v>73</v>
      </c>
      <c r="D123" s="83">
        <v>11425218.300000001</v>
      </c>
      <c r="E123" s="81">
        <v>0</v>
      </c>
      <c r="F123" s="81">
        <v>0</v>
      </c>
      <c r="G123" s="81"/>
      <c r="H123" s="56"/>
    </row>
    <row r="124" spans="3:9" s="46" customFormat="1" ht="25.15" customHeight="1">
      <c r="C124" s="69" t="s">
        <v>74</v>
      </c>
      <c r="D124" s="83">
        <v>0</v>
      </c>
      <c r="E124" s="81">
        <v>0</v>
      </c>
      <c r="F124" s="81">
        <v>0</v>
      </c>
      <c r="G124" s="81"/>
      <c r="H124" s="56"/>
    </row>
    <row r="125" spans="3:9" s="46" customFormat="1" ht="25.15" customHeight="1">
      <c r="C125" s="69" t="s">
        <v>75</v>
      </c>
      <c r="D125" s="83">
        <v>0</v>
      </c>
      <c r="E125" s="81">
        <v>0</v>
      </c>
      <c r="F125" s="81">
        <v>0</v>
      </c>
      <c r="G125" s="81"/>
      <c r="H125" s="56"/>
    </row>
    <row r="126" spans="3:9" s="46" customFormat="1" ht="25.15" customHeight="1">
      <c r="C126" s="69" t="s">
        <v>76</v>
      </c>
      <c r="D126" s="83">
        <v>0</v>
      </c>
      <c r="E126" s="81">
        <v>0</v>
      </c>
      <c r="F126" s="81">
        <v>0</v>
      </c>
      <c r="G126" s="81"/>
      <c r="H126" s="56"/>
    </row>
    <row r="127" spans="3:9" s="46" customFormat="1" ht="25.15" customHeight="1">
      <c r="C127" s="69" t="s">
        <v>77</v>
      </c>
      <c r="D127" s="83">
        <v>0</v>
      </c>
      <c r="E127" s="81">
        <v>0</v>
      </c>
      <c r="F127" s="81">
        <v>0</v>
      </c>
      <c r="G127" s="81"/>
      <c r="H127" s="56"/>
    </row>
    <row r="128" spans="3:9" s="46" customFormat="1" ht="25.15" customHeight="1">
      <c r="C128" s="69" t="s">
        <v>78</v>
      </c>
      <c r="D128" s="83">
        <v>0</v>
      </c>
      <c r="E128" s="81">
        <v>0</v>
      </c>
      <c r="F128" s="81">
        <v>0</v>
      </c>
      <c r="G128" s="81"/>
      <c r="H128" s="56"/>
    </row>
    <row r="129" spans="3:8" s="46" customFormat="1" ht="25.15" customHeight="1">
      <c r="C129" s="69" t="s">
        <v>79</v>
      </c>
      <c r="D129" s="83">
        <v>0</v>
      </c>
      <c r="E129" s="81">
        <v>0</v>
      </c>
      <c r="F129" s="81">
        <v>0</v>
      </c>
      <c r="G129" s="81"/>
      <c r="H129" s="56"/>
    </row>
    <row r="130" spans="3:8" s="46" customFormat="1" ht="25.15" customHeight="1">
      <c r="C130" s="69" t="s">
        <v>80</v>
      </c>
      <c r="D130" s="83">
        <v>0</v>
      </c>
      <c r="E130" s="81">
        <v>0</v>
      </c>
      <c r="F130" s="81">
        <v>0</v>
      </c>
      <c r="G130" s="81"/>
      <c r="H130" s="56"/>
    </row>
    <row r="131" spans="3:8" s="46" customFormat="1" ht="25.15" customHeight="1">
      <c r="C131" s="47" t="s">
        <v>81</v>
      </c>
      <c r="D131" s="84">
        <v>0</v>
      </c>
      <c r="E131" s="84">
        <v>0</v>
      </c>
      <c r="F131" s="84">
        <v>0</v>
      </c>
      <c r="G131" s="84"/>
      <c r="H131" s="65"/>
    </row>
    <row r="132" spans="3:8" s="46" customFormat="1"/>
    <row r="133" spans="3:8" s="46" customFormat="1"/>
    <row r="134" spans="3:8" s="46" customFormat="1"/>
    <row r="135" spans="3:8" s="46" customFormat="1">
      <c r="C135" s="25" t="s">
        <v>82</v>
      </c>
      <c r="D135" s="26" t="s">
        <v>9</v>
      </c>
      <c r="E135" s="26" t="s">
        <v>83</v>
      </c>
      <c r="F135" s="26" t="s">
        <v>84</v>
      </c>
      <c r="G135" s="26"/>
      <c r="H135" s="26" t="s">
        <v>58</v>
      </c>
    </row>
    <row r="136" spans="3:8" s="46" customFormat="1">
      <c r="C136" s="85"/>
      <c r="D136" s="85"/>
      <c r="E136" s="69"/>
      <c r="F136" s="69"/>
      <c r="G136" s="69"/>
      <c r="H136" s="69"/>
    </row>
    <row r="137" spans="3:8" s="46" customFormat="1" ht="25.15" customHeight="1">
      <c r="C137" s="69" t="s">
        <v>85</v>
      </c>
      <c r="D137" s="70"/>
      <c r="E137" s="70"/>
      <c r="F137" s="70">
        <v>0</v>
      </c>
      <c r="G137" s="70"/>
      <c r="H137" s="70"/>
    </row>
    <row r="138" spans="3:8" s="46" customFormat="1" ht="25.15" customHeight="1">
      <c r="C138" s="69" t="s">
        <v>77</v>
      </c>
      <c r="D138" s="70"/>
      <c r="E138" s="70"/>
      <c r="F138" s="70"/>
      <c r="G138" s="70"/>
      <c r="H138" s="70"/>
    </row>
    <row r="139" spans="3:8" s="46" customFormat="1" ht="25.15" customHeight="1">
      <c r="C139" s="69" t="s">
        <v>86</v>
      </c>
      <c r="D139" s="70"/>
      <c r="E139" s="70"/>
      <c r="F139" s="70"/>
      <c r="G139" s="70"/>
      <c r="H139" s="70"/>
    </row>
    <row r="140" spans="3:8" s="46" customFormat="1" ht="25.15" customHeight="1">
      <c r="C140" s="69" t="s">
        <v>87</v>
      </c>
      <c r="D140" s="70"/>
      <c r="E140" s="70"/>
      <c r="F140" s="70"/>
      <c r="G140" s="70"/>
      <c r="H140" s="70"/>
    </row>
    <row r="141" spans="3:8" s="46" customFormat="1" ht="25.15" customHeight="1">
      <c r="C141" s="69" t="s">
        <v>88</v>
      </c>
      <c r="D141" s="70"/>
      <c r="E141" s="70"/>
      <c r="F141" s="70"/>
      <c r="G141" s="70"/>
      <c r="H141" s="70"/>
    </row>
    <row r="142" spans="3:8" s="46" customFormat="1" ht="25.15" customHeight="1">
      <c r="C142" s="69" t="s">
        <v>89</v>
      </c>
      <c r="D142" s="70"/>
      <c r="E142" s="70"/>
      <c r="F142" s="70"/>
      <c r="G142" s="70"/>
      <c r="H142" s="70"/>
    </row>
    <row r="143" spans="3:8" s="46" customFormat="1" ht="25.15" customHeight="1">
      <c r="C143" s="69" t="s">
        <v>90</v>
      </c>
      <c r="D143" s="70"/>
      <c r="E143" s="70"/>
      <c r="F143" s="70"/>
      <c r="G143" s="70"/>
      <c r="H143" s="70"/>
    </row>
    <row r="144" spans="3:8" s="46" customFormat="1" ht="25.15" customHeight="1">
      <c r="C144" s="69" t="s">
        <v>91</v>
      </c>
      <c r="D144" s="70"/>
      <c r="E144" s="70"/>
      <c r="F144" s="70"/>
      <c r="G144" s="70"/>
      <c r="H144" s="70"/>
    </row>
    <row r="145" spans="3:8" s="46" customFormat="1" ht="25.15" customHeight="1">
      <c r="C145" s="69" t="s">
        <v>92</v>
      </c>
      <c r="D145" s="70"/>
      <c r="E145" s="70"/>
      <c r="F145" s="70"/>
      <c r="G145" s="70"/>
      <c r="H145" s="70"/>
    </row>
    <row r="146" spans="3:8" s="46" customFormat="1" ht="25.15" customHeight="1">
      <c r="C146" s="69" t="s">
        <v>93</v>
      </c>
      <c r="D146" s="70"/>
      <c r="E146" s="70"/>
      <c r="F146" s="70"/>
      <c r="G146" s="70"/>
      <c r="H146" s="70"/>
    </row>
    <row r="147" spans="3:8" s="46" customFormat="1" ht="25.15" customHeight="1">
      <c r="C147" s="69" t="s">
        <v>94</v>
      </c>
      <c r="D147" s="70"/>
      <c r="E147" s="70"/>
      <c r="F147" s="70"/>
      <c r="G147" s="70"/>
      <c r="H147" s="70"/>
    </row>
    <row r="148" spans="3:8" s="46" customFormat="1" ht="25.15" customHeight="1">
      <c r="C148" s="69" t="s">
        <v>95</v>
      </c>
      <c r="D148" s="70"/>
      <c r="E148" s="70"/>
      <c r="F148" s="70"/>
      <c r="G148" s="70"/>
      <c r="H148" s="70"/>
    </row>
    <row r="149" spans="3:8" s="46" customFormat="1" ht="25.15" customHeight="1">
      <c r="C149" s="47" t="s">
        <v>96</v>
      </c>
      <c r="D149" s="72"/>
      <c r="E149" s="72"/>
      <c r="F149" s="72"/>
      <c r="G149" s="72"/>
      <c r="H149" s="72"/>
    </row>
    <row r="150" spans="3:8" s="46" customFormat="1"/>
    <row r="151" spans="3:8" s="46" customFormat="1"/>
    <row r="152" spans="3:8" s="46" customFormat="1"/>
    <row r="153" spans="3:8" s="46" customFormat="1"/>
    <row r="154" spans="3:8" s="46" customFormat="1"/>
    <row r="155" spans="3:8" s="46" customFormat="1" ht="27" customHeight="1">
      <c r="C155" s="25" t="s">
        <v>97</v>
      </c>
      <c r="D155" s="26" t="s">
        <v>9</v>
      </c>
    </row>
    <row r="156" spans="3:8" s="46" customFormat="1">
      <c r="C156" s="86"/>
      <c r="D156" s="77"/>
    </row>
    <row r="157" spans="3:8" s="46" customFormat="1" ht="25.15" customHeight="1">
      <c r="C157" s="69" t="s">
        <v>98</v>
      </c>
      <c r="D157" s="70"/>
    </row>
    <row r="158" spans="3:8" s="46" customFormat="1" ht="25.15" customHeight="1">
      <c r="C158" s="69" t="s">
        <v>99</v>
      </c>
      <c r="D158" s="70"/>
    </row>
    <row r="159" spans="3:8" s="46" customFormat="1" ht="25.15" customHeight="1">
      <c r="C159" s="47" t="s">
        <v>100</v>
      </c>
      <c r="D159" s="72"/>
    </row>
    <row r="160" spans="3:8" s="46" customFormat="1" ht="15" customHeight="1"/>
    <row r="161" spans="3:8" s="46" customFormat="1" ht="15">
      <c r="C161" s="87"/>
    </row>
    <row r="162" spans="3:8" s="46" customFormat="1"/>
    <row r="163" spans="3:8" s="46" customFormat="1" ht="14.25" customHeight="1"/>
    <row r="164" spans="3:8" s="46" customFormat="1" ht="14.25" customHeight="1">
      <c r="C164" s="88" t="s">
        <v>101</v>
      </c>
      <c r="D164" s="89" t="s">
        <v>9</v>
      </c>
      <c r="E164" s="90" t="s">
        <v>102</v>
      </c>
    </row>
    <row r="165" spans="3:8" s="46" customFormat="1" ht="25.15" customHeight="1">
      <c r="C165" s="69" t="s">
        <v>103</v>
      </c>
      <c r="D165" s="91"/>
      <c r="E165" s="92"/>
    </row>
    <row r="166" spans="3:8" s="46" customFormat="1" ht="25.15" customHeight="1">
      <c r="C166" s="69" t="s">
        <v>104</v>
      </c>
      <c r="D166" s="93"/>
      <c r="E166" s="94"/>
    </row>
    <row r="167" spans="3:8" s="46" customFormat="1" ht="25.15" customHeight="1">
      <c r="C167" s="69" t="s">
        <v>105</v>
      </c>
      <c r="D167" s="93"/>
      <c r="E167" s="94"/>
    </row>
    <row r="168" spans="3:8" s="46" customFormat="1" ht="25.15" customHeight="1">
      <c r="C168" s="47" t="s">
        <v>106</v>
      </c>
      <c r="D168" s="95"/>
      <c r="E168" s="96"/>
    </row>
    <row r="169" spans="3:8" s="46" customFormat="1" ht="14.25" customHeight="1">
      <c r="C169" s="97"/>
      <c r="D169" s="97"/>
      <c r="E169" s="97"/>
    </row>
    <row r="170" spans="3:8" s="46" customFormat="1">
      <c r="C170" s="98" t="s">
        <v>107</v>
      </c>
    </row>
    <row r="171" spans="3:8" s="46" customFormat="1"/>
    <row r="172" spans="3:8" s="46" customFormat="1" ht="20.25" customHeight="1">
      <c r="C172" s="88" t="s">
        <v>108</v>
      </c>
      <c r="D172" s="99" t="s">
        <v>9</v>
      </c>
      <c r="E172" s="26" t="s">
        <v>109</v>
      </c>
      <c r="F172" s="100" t="s">
        <v>24</v>
      </c>
      <c r="G172" s="101"/>
      <c r="H172" s="102" t="s">
        <v>25</v>
      </c>
    </row>
    <row r="173" spans="3:8" s="46" customFormat="1" ht="25.15" customHeight="1">
      <c r="C173" s="43" t="s">
        <v>110</v>
      </c>
      <c r="D173" s="103">
        <f>+SUM(D174:D182)</f>
        <v>21062570.609999999</v>
      </c>
      <c r="E173" s="103">
        <f>+SUM(E174:E182)</f>
        <v>0</v>
      </c>
      <c r="F173" s="103">
        <f>+SUM(F174:F182)</f>
        <v>0</v>
      </c>
      <c r="G173" s="103"/>
      <c r="H173" s="103">
        <f>+SUM(H174:H182)</f>
        <v>0</v>
      </c>
    </row>
    <row r="174" spans="3:8" s="46" customFormat="1" ht="25.15" customHeight="1">
      <c r="C174" s="69" t="s">
        <v>111</v>
      </c>
      <c r="D174" s="59">
        <v>-107215</v>
      </c>
      <c r="E174" s="59">
        <v>0</v>
      </c>
      <c r="F174" s="81">
        <v>0</v>
      </c>
      <c r="G174" s="83"/>
      <c r="H174" s="83">
        <v>0</v>
      </c>
    </row>
    <row r="175" spans="3:8" s="46" customFormat="1" ht="25.15" customHeight="1">
      <c r="C175" s="69" t="s">
        <v>112</v>
      </c>
      <c r="D175" s="59">
        <v>3436879.09</v>
      </c>
      <c r="E175" s="59">
        <v>0</v>
      </c>
      <c r="F175" s="81">
        <v>0</v>
      </c>
      <c r="G175" s="83"/>
      <c r="H175" s="83">
        <v>0</v>
      </c>
    </row>
    <row r="176" spans="3:8" s="46" customFormat="1" ht="25.15" customHeight="1">
      <c r="C176" s="69" t="s">
        <v>113</v>
      </c>
      <c r="D176" s="59">
        <v>1134681.67</v>
      </c>
      <c r="E176" s="59">
        <v>0</v>
      </c>
      <c r="F176" s="81">
        <v>0</v>
      </c>
      <c r="G176" s="83"/>
      <c r="H176" s="83">
        <v>0</v>
      </c>
    </row>
    <row r="177" spans="3:8" s="46" customFormat="1" ht="25.15" customHeight="1">
      <c r="C177" s="69" t="s">
        <v>114</v>
      </c>
      <c r="D177" s="59">
        <v>0</v>
      </c>
      <c r="E177" s="59">
        <v>0</v>
      </c>
      <c r="F177" s="81">
        <v>0</v>
      </c>
      <c r="G177" s="83"/>
      <c r="H177" s="83">
        <v>0</v>
      </c>
    </row>
    <row r="178" spans="3:8" s="46" customFormat="1" ht="25.15" customHeight="1">
      <c r="C178" s="69" t="s">
        <v>115</v>
      </c>
      <c r="D178" s="59">
        <v>0</v>
      </c>
      <c r="E178" s="59">
        <v>0</v>
      </c>
      <c r="F178" s="81">
        <v>0</v>
      </c>
      <c r="G178" s="83"/>
      <c r="H178" s="83">
        <v>0</v>
      </c>
    </row>
    <row r="179" spans="3:8" s="46" customFormat="1" ht="25.15" customHeight="1">
      <c r="C179" s="69" t="s">
        <v>116</v>
      </c>
      <c r="D179" s="59">
        <v>0</v>
      </c>
      <c r="E179" s="59">
        <v>0</v>
      </c>
      <c r="F179" s="81">
        <v>0</v>
      </c>
      <c r="G179" s="83"/>
      <c r="H179" s="83">
        <v>0</v>
      </c>
    </row>
    <row r="180" spans="3:8" s="46" customFormat="1" ht="25.15" customHeight="1">
      <c r="C180" s="69" t="s">
        <v>117</v>
      </c>
      <c r="D180" s="59">
        <v>1317587.3600000001</v>
      </c>
      <c r="E180" s="59">
        <v>0</v>
      </c>
      <c r="F180" s="81">
        <v>0</v>
      </c>
      <c r="G180" s="83"/>
      <c r="H180" s="83">
        <v>0</v>
      </c>
    </row>
    <row r="181" spans="3:8" s="46" customFormat="1" ht="25.15" customHeight="1">
      <c r="C181" s="69" t="s">
        <v>118</v>
      </c>
      <c r="D181" s="59">
        <v>0</v>
      </c>
      <c r="E181" s="59">
        <v>0</v>
      </c>
      <c r="F181" s="81">
        <v>0</v>
      </c>
      <c r="G181" s="83"/>
      <c r="H181" s="83">
        <v>0</v>
      </c>
    </row>
    <row r="182" spans="3:8" s="46" customFormat="1" ht="25.15" customHeight="1">
      <c r="C182" s="69" t="s">
        <v>119</v>
      </c>
      <c r="D182" s="59">
        <v>15280637.49</v>
      </c>
      <c r="E182" s="59">
        <v>0</v>
      </c>
      <c r="F182" s="81">
        <v>0</v>
      </c>
      <c r="G182" s="83"/>
      <c r="H182" s="83">
        <v>0</v>
      </c>
    </row>
    <row r="183" spans="3:8" s="46" customFormat="1" ht="25.15" customHeight="1">
      <c r="C183" s="69" t="s">
        <v>120</v>
      </c>
      <c r="D183" s="59">
        <v>0</v>
      </c>
      <c r="E183" s="59">
        <v>0</v>
      </c>
      <c r="F183" s="81">
        <v>0</v>
      </c>
      <c r="G183" s="83"/>
      <c r="H183" s="83">
        <v>0</v>
      </c>
    </row>
    <row r="184" spans="3:8" s="46" customFormat="1" ht="25.15" customHeight="1">
      <c r="C184" s="69" t="s">
        <v>121</v>
      </c>
      <c r="D184" s="59">
        <v>0</v>
      </c>
      <c r="E184" s="59">
        <v>0</v>
      </c>
      <c r="F184" s="81">
        <v>0</v>
      </c>
      <c r="G184" s="83"/>
      <c r="H184" s="83">
        <v>0</v>
      </c>
    </row>
    <row r="185" spans="3:8" s="46" customFormat="1" ht="25.15" customHeight="1">
      <c r="C185" s="69" t="s">
        <v>122</v>
      </c>
      <c r="D185" s="59">
        <v>0</v>
      </c>
      <c r="E185" s="59">
        <v>0</v>
      </c>
      <c r="F185" s="81">
        <v>0</v>
      </c>
      <c r="G185" s="83"/>
      <c r="H185" s="83">
        <v>0</v>
      </c>
    </row>
    <row r="186" spans="3:8" s="46" customFormat="1" ht="25.15" customHeight="1">
      <c r="C186" s="47" t="s">
        <v>123</v>
      </c>
      <c r="D186" s="64">
        <v>0</v>
      </c>
      <c r="E186" s="64">
        <v>0</v>
      </c>
      <c r="F186" s="84">
        <v>0</v>
      </c>
      <c r="G186" s="104"/>
      <c r="H186" s="104">
        <v>0</v>
      </c>
    </row>
    <row r="187" spans="3:8" s="46" customFormat="1"/>
    <row r="188" spans="3:8" s="46" customFormat="1"/>
    <row r="189" spans="3:8" s="46" customFormat="1"/>
    <row r="190" spans="3:8" s="46" customFormat="1"/>
    <row r="191" spans="3:8" s="46" customFormat="1"/>
    <row r="192" spans="3:8" s="46" customFormat="1" ht="27.75" customHeight="1">
      <c r="C192" s="88" t="s">
        <v>124</v>
      </c>
      <c r="D192" s="99" t="s">
        <v>9</v>
      </c>
      <c r="E192" s="26" t="s">
        <v>125</v>
      </c>
      <c r="F192" s="26" t="s">
        <v>102</v>
      </c>
      <c r="G192" s="52"/>
    </row>
    <row r="193" spans="3:7" s="46" customFormat="1" ht="25.15" customHeight="1">
      <c r="C193" s="69" t="s">
        <v>126</v>
      </c>
      <c r="D193" s="105">
        <f>+SUM(D194:D199)</f>
        <v>782334121.70000005</v>
      </c>
      <c r="E193" s="106"/>
      <c r="F193" s="107"/>
      <c r="G193" s="108"/>
    </row>
    <row r="194" spans="3:7" s="46" customFormat="1" ht="25.15" customHeight="1">
      <c r="C194" s="69" t="s">
        <v>127</v>
      </c>
      <c r="D194" s="109">
        <v>0</v>
      </c>
      <c r="E194" s="108"/>
      <c r="F194" s="110"/>
      <c r="G194" s="108"/>
    </row>
    <row r="195" spans="3:7" s="46" customFormat="1" ht="25.15" customHeight="1">
      <c r="C195" s="69" t="s">
        <v>128</v>
      </c>
      <c r="D195" s="109">
        <v>782334121.70000005</v>
      </c>
      <c r="E195" s="108"/>
      <c r="F195" s="111" t="s">
        <v>129</v>
      </c>
      <c r="G195" s="112"/>
    </row>
    <row r="196" spans="3:7" s="46" customFormat="1" ht="25.15" customHeight="1">
      <c r="C196" s="69" t="s">
        <v>130</v>
      </c>
      <c r="D196" s="109">
        <v>0</v>
      </c>
      <c r="E196" s="108"/>
      <c r="F196" s="110"/>
      <c r="G196" s="108"/>
    </row>
    <row r="197" spans="3:7" s="46" customFormat="1" ht="25.15" customHeight="1">
      <c r="C197" s="69" t="s">
        <v>131</v>
      </c>
      <c r="D197" s="109">
        <v>0</v>
      </c>
      <c r="E197" s="108"/>
      <c r="F197" s="110"/>
      <c r="G197" s="108"/>
    </row>
    <row r="198" spans="3:7" s="46" customFormat="1" ht="25.15" customHeight="1">
      <c r="C198" s="69" t="s">
        <v>132</v>
      </c>
      <c r="D198" s="109">
        <v>0</v>
      </c>
      <c r="E198" s="108"/>
      <c r="F198" s="110"/>
      <c r="G198" s="108"/>
    </row>
    <row r="199" spans="3:7" s="46" customFormat="1" ht="25.15" customHeight="1">
      <c r="C199" s="69" t="s">
        <v>133</v>
      </c>
      <c r="D199" s="109">
        <v>0</v>
      </c>
      <c r="E199" s="108"/>
      <c r="F199" s="110"/>
      <c r="G199" s="108"/>
    </row>
    <row r="200" spans="3:7" s="46" customFormat="1" ht="25.15" customHeight="1">
      <c r="C200" s="69" t="s">
        <v>134</v>
      </c>
      <c r="D200" s="109">
        <f>+SUM(D201:D206)</f>
        <v>0</v>
      </c>
      <c r="E200" s="108"/>
      <c r="F200" s="110"/>
      <c r="G200" s="108"/>
    </row>
    <row r="201" spans="3:7" s="46" customFormat="1" ht="25.15" customHeight="1">
      <c r="C201" s="69" t="s">
        <v>135</v>
      </c>
      <c r="D201" s="109">
        <v>0</v>
      </c>
      <c r="E201" s="108"/>
      <c r="F201" s="110"/>
      <c r="G201" s="108"/>
    </row>
    <row r="202" spans="3:7" s="46" customFormat="1" ht="25.15" customHeight="1">
      <c r="C202" s="69" t="s">
        <v>136</v>
      </c>
      <c r="D202" s="109">
        <v>0</v>
      </c>
      <c r="E202" s="108"/>
      <c r="F202" s="110"/>
      <c r="G202" s="108"/>
    </row>
    <row r="203" spans="3:7" s="46" customFormat="1" ht="25.15" customHeight="1">
      <c r="C203" s="69" t="s">
        <v>137</v>
      </c>
      <c r="D203" s="109">
        <v>0</v>
      </c>
      <c r="E203" s="108"/>
      <c r="F203" s="110"/>
      <c r="G203" s="108"/>
    </row>
    <row r="204" spans="3:7" s="46" customFormat="1" ht="25.15" customHeight="1">
      <c r="C204" s="69" t="s">
        <v>138</v>
      </c>
      <c r="D204" s="109">
        <v>0</v>
      </c>
      <c r="E204" s="108"/>
      <c r="F204" s="110"/>
      <c r="G204" s="108"/>
    </row>
    <row r="205" spans="3:7" s="46" customFormat="1" ht="25.15" customHeight="1">
      <c r="C205" s="69" t="s">
        <v>139</v>
      </c>
      <c r="D205" s="109">
        <v>0</v>
      </c>
      <c r="E205" s="108"/>
      <c r="F205" s="110"/>
      <c r="G205" s="108"/>
    </row>
    <row r="206" spans="3:7" s="46" customFormat="1" ht="25.15" customHeight="1">
      <c r="C206" s="47" t="s">
        <v>140</v>
      </c>
      <c r="D206" s="113">
        <v>0</v>
      </c>
      <c r="E206" s="114"/>
      <c r="F206" s="115"/>
      <c r="G206" s="108"/>
    </row>
    <row r="207" spans="3:7" s="46" customFormat="1"/>
    <row r="208" spans="3:7" s="46" customFormat="1"/>
    <row r="209" spans="3:7" s="46" customFormat="1" ht="15">
      <c r="C209" s="87"/>
    </row>
    <row r="210" spans="3:7" s="46" customFormat="1"/>
    <row r="211" spans="3:7" s="46" customFormat="1" ht="24" customHeight="1">
      <c r="C211" s="88" t="s">
        <v>141</v>
      </c>
      <c r="D211" s="99" t="s">
        <v>9</v>
      </c>
      <c r="E211" s="26" t="s">
        <v>125</v>
      </c>
      <c r="F211" s="26" t="s">
        <v>102</v>
      </c>
      <c r="G211" s="52"/>
    </row>
    <row r="212" spans="3:7" s="46" customFormat="1" ht="25.15" customHeight="1">
      <c r="C212" s="69" t="s">
        <v>142</v>
      </c>
      <c r="D212" s="116"/>
      <c r="E212" s="106"/>
      <c r="F212" s="107"/>
      <c r="G212" s="108"/>
    </row>
    <row r="213" spans="3:7" s="46" customFormat="1" ht="25.15" customHeight="1">
      <c r="C213" s="69" t="s">
        <v>143</v>
      </c>
      <c r="D213" s="117"/>
      <c r="E213" s="108"/>
      <c r="F213" s="110"/>
      <c r="G213" s="108"/>
    </row>
    <row r="214" spans="3:7" s="46" customFormat="1" ht="25.15" customHeight="1">
      <c r="C214" s="69" t="s">
        <v>144</v>
      </c>
      <c r="D214" s="117"/>
      <c r="E214" s="108"/>
      <c r="F214" s="110"/>
      <c r="G214" s="108"/>
    </row>
    <row r="215" spans="3:7" s="46" customFormat="1" ht="25.15" customHeight="1">
      <c r="C215" s="69" t="s">
        <v>145</v>
      </c>
      <c r="D215" s="117"/>
      <c r="E215" s="108"/>
      <c r="F215" s="110"/>
      <c r="G215" s="108"/>
    </row>
    <row r="216" spans="3:7" s="46" customFormat="1" ht="25.15" customHeight="1">
      <c r="C216" s="69" t="s">
        <v>146</v>
      </c>
      <c r="D216" s="117"/>
      <c r="E216" s="108"/>
      <c r="F216" s="110"/>
      <c r="G216" s="108"/>
    </row>
    <row r="217" spans="3:7" s="46" customFormat="1" ht="25.15" customHeight="1">
      <c r="C217" s="47" t="s">
        <v>147</v>
      </c>
      <c r="D217" s="118"/>
      <c r="E217" s="114"/>
      <c r="F217" s="115"/>
      <c r="G217" s="108"/>
    </row>
    <row r="218" spans="3:7" s="46" customFormat="1" ht="16.5" customHeight="1"/>
    <row r="219" spans="3:7" s="46" customFormat="1"/>
    <row r="220" spans="3:7" s="46" customFormat="1"/>
    <row r="221" spans="3:7" s="46" customFormat="1" ht="18.75" customHeight="1"/>
    <row r="222" spans="3:7" s="46" customFormat="1"/>
    <row r="223" spans="3:7" s="46" customFormat="1" ht="27" customHeight="1">
      <c r="C223" s="88" t="s">
        <v>148</v>
      </c>
      <c r="D223" s="99" t="s">
        <v>9</v>
      </c>
      <c r="E223" s="119" t="s">
        <v>125</v>
      </c>
      <c r="F223" s="119" t="s">
        <v>47</v>
      </c>
      <c r="G223" s="52"/>
    </row>
    <row r="224" spans="3:7" s="46" customFormat="1">
      <c r="C224" s="86"/>
      <c r="D224" s="77"/>
      <c r="E224" s="77">
        <v>0</v>
      </c>
      <c r="F224" s="77">
        <v>0</v>
      </c>
      <c r="G224" s="74"/>
    </row>
    <row r="225" spans="3:7" s="46" customFormat="1">
      <c r="C225" s="76" t="s">
        <v>149</v>
      </c>
      <c r="D225" s="70"/>
      <c r="E225" s="70">
        <v>0</v>
      </c>
      <c r="F225" s="70">
        <v>0</v>
      </c>
      <c r="G225" s="74"/>
    </row>
    <row r="226" spans="3:7" s="46" customFormat="1">
      <c r="C226" s="47"/>
      <c r="D226" s="120"/>
      <c r="E226" s="120">
        <v>0</v>
      </c>
      <c r="F226" s="120">
        <v>0</v>
      </c>
      <c r="G226" s="79"/>
    </row>
    <row r="227" spans="3:7" s="46" customFormat="1"/>
    <row r="228" spans="3:7" s="46" customFormat="1"/>
    <row r="229" spans="3:7" s="46" customFormat="1"/>
    <row r="230" spans="3:7" s="46" customFormat="1"/>
    <row r="231" spans="3:7" s="46" customFormat="1">
      <c r="C231" s="98" t="s">
        <v>150</v>
      </c>
    </row>
    <row r="232" spans="3:7" s="46" customFormat="1">
      <c r="C232" s="98"/>
    </row>
    <row r="233" spans="3:7" s="46" customFormat="1">
      <c r="C233" s="98" t="s">
        <v>151</v>
      </c>
    </row>
    <row r="234" spans="3:7" s="46" customFormat="1"/>
    <row r="235" spans="3:7" s="46" customFormat="1" ht="24" customHeight="1">
      <c r="C235" s="88" t="s">
        <v>152</v>
      </c>
      <c r="D235" s="89" t="s">
        <v>9</v>
      </c>
      <c r="E235" s="26" t="s">
        <v>47</v>
      </c>
    </row>
    <row r="236" spans="3:7" s="46" customFormat="1" ht="85.9" customHeight="1">
      <c r="C236" s="69" t="s">
        <v>153</v>
      </c>
      <c r="D236" s="121">
        <f>SUM(D237+D246+D252+D254+D263+D268+D281+D286)</f>
        <v>5331651.63</v>
      </c>
      <c r="E236" s="122" t="s">
        <v>154</v>
      </c>
    </row>
    <row r="237" spans="3:7" s="46" customFormat="1" ht="25.15" customHeight="1">
      <c r="C237" s="123" t="s">
        <v>155</v>
      </c>
      <c r="D237" s="124">
        <f>SUM(D238:D245)</f>
        <v>0</v>
      </c>
      <c r="E237" s="125"/>
    </row>
    <row r="238" spans="3:7" s="46" customFormat="1" ht="25.15" customHeight="1">
      <c r="C238" s="123" t="s">
        <v>156</v>
      </c>
      <c r="D238" s="124">
        <v>0</v>
      </c>
      <c r="E238" s="125"/>
    </row>
    <row r="239" spans="3:7" s="46" customFormat="1" ht="25.15" customHeight="1">
      <c r="C239" s="123" t="s">
        <v>157</v>
      </c>
      <c r="D239" s="124">
        <v>0</v>
      </c>
      <c r="E239" s="125"/>
    </row>
    <row r="240" spans="3:7" s="46" customFormat="1" ht="25.15" customHeight="1">
      <c r="C240" s="123" t="s">
        <v>158</v>
      </c>
      <c r="D240" s="124">
        <v>0</v>
      </c>
      <c r="E240" s="125"/>
    </row>
    <row r="241" spans="3:5" s="46" customFormat="1" ht="25.15" customHeight="1">
      <c r="C241" s="123" t="s">
        <v>159</v>
      </c>
      <c r="D241" s="124">
        <v>0</v>
      </c>
      <c r="E241" s="125"/>
    </row>
    <row r="242" spans="3:5" s="46" customFormat="1" ht="25.15" customHeight="1">
      <c r="C242" s="123" t="s">
        <v>160</v>
      </c>
      <c r="D242" s="124">
        <v>0</v>
      </c>
      <c r="E242" s="125"/>
    </row>
    <row r="243" spans="3:5" s="46" customFormat="1" ht="25.15" customHeight="1">
      <c r="C243" s="123" t="s">
        <v>161</v>
      </c>
      <c r="D243" s="124">
        <v>0</v>
      </c>
      <c r="E243" s="125"/>
    </row>
    <row r="244" spans="3:5" s="46" customFormat="1" ht="25.15" customHeight="1">
      <c r="C244" s="123" t="s">
        <v>162</v>
      </c>
      <c r="D244" s="124">
        <v>0</v>
      </c>
      <c r="E244" s="125"/>
    </row>
    <row r="245" spans="3:5" s="46" customFormat="1" ht="25.15" customHeight="1">
      <c r="C245" s="123" t="s">
        <v>163</v>
      </c>
      <c r="D245" s="124">
        <v>0</v>
      </c>
      <c r="E245" s="125"/>
    </row>
    <row r="246" spans="3:5" s="46" customFormat="1" ht="25.15" customHeight="1">
      <c r="C246" s="123" t="s">
        <v>164</v>
      </c>
      <c r="D246" s="124">
        <f>SUM(D247:D251)</f>
        <v>0</v>
      </c>
      <c r="E246" s="125"/>
    </row>
    <row r="247" spans="3:5" s="46" customFormat="1" ht="25.15" customHeight="1">
      <c r="C247" s="123" t="s">
        <v>165</v>
      </c>
      <c r="D247" s="124">
        <v>0</v>
      </c>
      <c r="E247" s="125"/>
    </row>
    <row r="248" spans="3:5" s="46" customFormat="1" ht="25.15" customHeight="1">
      <c r="C248" s="123" t="s">
        <v>166</v>
      </c>
      <c r="D248" s="124">
        <v>0</v>
      </c>
      <c r="E248" s="125"/>
    </row>
    <row r="249" spans="3:5" s="46" customFormat="1" ht="25.15" customHeight="1">
      <c r="C249" s="123" t="s">
        <v>167</v>
      </c>
      <c r="D249" s="124">
        <v>0</v>
      </c>
      <c r="E249" s="125"/>
    </row>
    <row r="250" spans="3:5" s="46" customFormat="1" ht="25.15" customHeight="1">
      <c r="C250" s="123" t="s">
        <v>168</v>
      </c>
      <c r="D250" s="124">
        <v>0</v>
      </c>
      <c r="E250" s="125"/>
    </row>
    <row r="251" spans="3:5" s="46" customFormat="1" ht="25.15" customHeight="1">
      <c r="C251" s="123" t="s">
        <v>169</v>
      </c>
      <c r="D251" s="124">
        <v>0</v>
      </c>
      <c r="E251" s="125"/>
    </row>
    <row r="252" spans="3:5" s="46" customFormat="1" ht="25.15" customHeight="1">
      <c r="C252" s="123" t="s">
        <v>170</v>
      </c>
      <c r="D252" s="124">
        <f>SUM(D253)</f>
        <v>0</v>
      </c>
      <c r="E252" s="125"/>
    </row>
    <row r="253" spans="3:5" s="46" customFormat="1" ht="25.15" customHeight="1">
      <c r="C253" s="123" t="s">
        <v>171</v>
      </c>
      <c r="D253" s="124">
        <v>0</v>
      </c>
      <c r="E253" s="125"/>
    </row>
    <row r="254" spans="3:5" s="46" customFormat="1" ht="25.15" customHeight="1">
      <c r="C254" s="123" t="s">
        <v>172</v>
      </c>
      <c r="D254" s="124">
        <f>SUM(D255:D259)</f>
        <v>0</v>
      </c>
      <c r="E254" s="125"/>
    </row>
    <row r="255" spans="3:5" s="46" customFormat="1" ht="34.15" customHeight="1">
      <c r="C255" s="123" t="s">
        <v>173</v>
      </c>
      <c r="D255" s="124">
        <v>0</v>
      </c>
      <c r="E255" s="125"/>
    </row>
    <row r="256" spans="3:5" s="46" customFormat="1" ht="25.15" customHeight="1">
      <c r="C256" s="123" t="s">
        <v>174</v>
      </c>
      <c r="D256" s="124">
        <v>0</v>
      </c>
      <c r="E256" s="125"/>
    </row>
    <row r="257" spans="3:5" s="46" customFormat="1" ht="25.15" customHeight="1">
      <c r="C257" s="123" t="s">
        <v>175</v>
      </c>
      <c r="D257" s="124">
        <v>0</v>
      </c>
      <c r="E257" s="125"/>
    </row>
    <row r="258" spans="3:5" s="46" customFormat="1" ht="25.15" customHeight="1">
      <c r="C258" s="123" t="s">
        <v>176</v>
      </c>
      <c r="D258" s="124">
        <v>0</v>
      </c>
      <c r="E258" s="125"/>
    </row>
    <row r="259" spans="3:5" s="46" customFormat="1" ht="25.15" customHeight="1">
      <c r="C259" s="126" t="s">
        <v>177</v>
      </c>
      <c r="D259" s="127">
        <v>0</v>
      </c>
      <c r="E259" s="128"/>
    </row>
    <row r="260" spans="3:5" s="46" customFormat="1" ht="25.15" customHeight="1"/>
    <row r="261" spans="3:5" s="46" customFormat="1" ht="25.15" customHeight="1"/>
    <row r="262" spans="3:5" s="46" customFormat="1" ht="25.15" customHeight="1"/>
    <row r="263" spans="3:5" s="46" customFormat="1" ht="63" customHeight="1">
      <c r="C263" s="129" t="s">
        <v>178</v>
      </c>
      <c r="D263" s="121">
        <f>SUM(D264:D267)</f>
        <v>79500</v>
      </c>
      <c r="E263" s="130" t="s">
        <v>154</v>
      </c>
    </row>
    <row r="264" spans="3:5" s="46" customFormat="1" ht="58.15" customHeight="1">
      <c r="C264" s="123" t="s">
        <v>179</v>
      </c>
      <c r="D264" s="124">
        <v>79500</v>
      </c>
      <c r="E264" s="122" t="s">
        <v>154</v>
      </c>
    </row>
    <row r="265" spans="3:5" s="46" customFormat="1" ht="25.15" customHeight="1">
      <c r="C265" s="123" t="s">
        <v>180</v>
      </c>
      <c r="D265" s="124">
        <v>0</v>
      </c>
      <c r="E265" s="125"/>
    </row>
    <row r="266" spans="3:5" s="46" customFormat="1" ht="25.15" customHeight="1">
      <c r="C266" s="123" t="s">
        <v>181</v>
      </c>
      <c r="D266" s="124">
        <v>0</v>
      </c>
      <c r="E266" s="125"/>
    </row>
    <row r="267" spans="3:5" s="46" customFormat="1" ht="25.15" customHeight="1">
      <c r="C267" s="123" t="s">
        <v>182</v>
      </c>
      <c r="D267" s="124">
        <v>0</v>
      </c>
      <c r="E267" s="125"/>
    </row>
    <row r="268" spans="3:5" s="46" customFormat="1" ht="58.9" customHeight="1">
      <c r="C268" s="123" t="s">
        <v>183</v>
      </c>
      <c r="D268" s="131">
        <f>SUM(D269:D277)</f>
        <v>4882651.63</v>
      </c>
      <c r="E268" s="122" t="s">
        <v>154</v>
      </c>
    </row>
    <row r="269" spans="3:5" s="46" customFormat="1" ht="25.15" customHeight="1">
      <c r="C269" s="123" t="s">
        <v>184</v>
      </c>
      <c r="D269" s="124">
        <v>0</v>
      </c>
      <c r="E269" s="125"/>
    </row>
    <row r="270" spans="3:5" s="46" customFormat="1" ht="25.15" customHeight="1">
      <c r="C270" s="123" t="s">
        <v>185</v>
      </c>
      <c r="D270" s="124">
        <v>4829426.32</v>
      </c>
      <c r="E270" s="125"/>
    </row>
    <row r="271" spans="3:5" s="46" customFormat="1" ht="25.15" customHeight="1">
      <c r="C271" s="123" t="s">
        <v>186</v>
      </c>
      <c r="D271" s="124">
        <v>53225.31</v>
      </c>
      <c r="E271" s="125"/>
    </row>
    <row r="272" spans="3:5" s="46" customFormat="1" ht="25.15" customHeight="1">
      <c r="C272" s="123" t="s">
        <v>187</v>
      </c>
      <c r="D272" s="124">
        <v>0</v>
      </c>
      <c r="E272" s="125"/>
    </row>
    <row r="273" spans="2:7" s="46" customFormat="1" ht="25.15" customHeight="1">
      <c r="C273" s="123" t="s">
        <v>188</v>
      </c>
      <c r="D273" s="124">
        <v>0</v>
      </c>
      <c r="E273" s="125"/>
    </row>
    <row r="274" spans="2:7" s="46" customFormat="1" ht="25.15" customHeight="1">
      <c r="C274" s="123" t="s">
        <v>189</v>
      </c>
      <c r="D274" s="124">
        <v>0</v>
      </c>
      <c r="E274" s="125"/>
    </row>
    <row r="275" spans="2:7" s="46" customFormat="1" ht="25.15" customHeight="1">
      <c r="C275" s="123" t="s">
        <v>190</v>
      </c>
      <c r="D275" s="124">
        <v>0</v>
      </c>
      <c r="E275" s="125"/>
    </row>
    <row r="276" spans="2:7" s="46" customFormat="1" ht="25.15" customHeight="1">
      <c r="C276" s="123" t="s">
        <v>191</v>
      </c>
      <c r="D276" s="124">
        <v>0</v>
      </c>
      <c r="E276" s="125"/>
    </row>
    <row r="277" spans="2:7" s="46" customFormat="1" ht="25.15" customHeight="1">
      <c r="C277" s="126" t="s">
        <v>192</v>
      </c>
      <c r="D277" s="127">
        <v>0</v>
      </c>
      <c r="E277" s="128"/>
    </row>
    <row r="278" spans="2:7" s="46" customFormat="1" ht="25.15" customHeight="1">
      <c r="B278" s="97"/>
      <c r="C278" s="132"/>
      <c r="D278" s="133"/>
      <c r="E278" s="134"/>
      <c r="F278" s="97"/>
      <c r="G278" s="97"/>
    </row>
    <row r="279" spans="2:7" s="46" customFormat="1" ht="25.15" customHeight="1">
      <c r="B279" s="97"/>
      <c r="C279" s="132"/>
      <c r="D279" s="133"/>
      <c r="E279" s="134"/>
      <c r="F279" s="97"/>
      <c r="G279" s="97"/>
    </row>
    <row r="280" spans="2:7" s="46" customFormat="1" ht="25.15" customHeight="1">
      <c r="B280" s="97"/>
      <c r="C280" s="132"/>
      <c r="D280" s="133"/>
      <c r="E280" s="134"/>
      <c r="F280" s="97"/>
      <c r="G280" s="97"/>
    </row>
    <row r="281" spans="2:7" s="46" customFormat="1" ht="65.45" customHeight="1">
      <c r="C281" s="129" t="s">
        <v>193</v>
      </c>
      <c r="D281" s="121">
        <f>SUM(D282:D285)</f>
        <v>369500</v>
      </c>
      <c r="E281" s="130" t="s">
        <v>154</v>
      </c>
    </row>
    <row r="282" spans="2:7" s="46" customFormat="1" ht="25.15" customHeight="1">
      <c r="C282" s="123" t="s">
        <v>194</v>
      </c>
      <c r="D282" s="124">
        <v>0</v>
      </c>
      <c r="E282" s="125"/>
    </row>
    <row r="283" spans="2:7" s="46" customFormat="1" ht="33" customHeight="1">
      <c r="C283" s="123" t="s">
        <v>195</v>
      </c>
      <c r="D283" s="124">
        <v>0</v>
      </c>
      <c r="E283" s="125"/>
    </row>
    <row r="284" spans="2:7" s="46" customFormat="1" ht="34.9" customHeight="1">
      <c r="C284" s="123" t="s">
        <v>196</v>
      </c>
      <c r="D284" s="124">
        <v>369500</v>
      </c>
      <c r="E284" s="125"/>
    </row>
    <row r="285" spans="2:7" s="46" customFormat="1" ht="34.9" customHeight="1">
      <c r="C285" s="123" t="s">
        <v>197</v>
      </c>
      <c r="D285" s="124">
        <v>0</v>
      </c>
      <c r="E285" s="125"/>
    </row>
    <row r="286" spans="2:7" s="46" customFormat="1" ht="34.9" customHeight="1">
      <c r="C286" s="123" t="s">
        <v>198</v>
      </c>
      <c r="D286" s="131">
        <v>0</v>
      </c>
      <c r="E286" s="125"/>
    </row>
    <row r="287" spans="2:7" s="46" customFormat="1" ht="49.15" customHeight="1">
      <c r="C287" s="123" t="s">
        <v>199</v>
      </c>
      <c r="D287" s="124">
        <v>0</v>
      </c>
      <c r="E287" s="125"/>
    </row>
    <row r="288" spans="2:7" s="46" customFormat="1" ht="61.15" customHeight="1">
      <c r="C288" s="123" t="s">
        <v>200</v>
      </c>
      <c r="D288" s="124">
        <v>0</v>
      </c>
      <c r="E288" s="125"/>
    </row>
    <row r="289" spans="3:8" s="46" customFormat="1" ht="61.15" customHeight="1">
      <c r="C289" s="71" t="s">
        <v>201</v>
      </c>
      <c r="D289" s="131">
        <f>SUM(D290+D294)</f>
        <v>72063168.430000007</v>
      </c>
      <c r="E289" s="122" t="s">
        <v>154</v>
      </c>
    </row>
    <row r="290" spans="3:8" s="46" customFormat="1" ht="25.15" customHeight="1">
      <c r="C290" s="71" t="s">
        <v>202</v>
      </c>
      <c r="D290" s="131">
        <f>SUM(D291:D293)</f>
        <v>10000</v>
      </c>
      <c r="E290" s="125"/>
    </row>
    <row r="291" spans="3:8" s="46" customFormat="1" ht="25.15" customHeight="1">
      <c r="C291" s="123" t="s">
        <v>203</v>
      </c>
      <c r="D291" s="124">
        <v>0</v>
      </c>
      <c r="E291" s="125"/>
    </row>
    <row r="292" spans="3:8" s="46" customFormat="1" ht="25.15" customHeight="1">
      <c r="C292" s="123" t="s">
        <v>204</v>
      </c>
      <c r="D292" s="124">
        <v>0</v>
      </c>
      <c r="E292" s="125"/>
    </row>
    <row r="293" spans="3:8" s="46" customFormat="1" ht="25.15" customHeight="1">
      <c r="C293" s="123" t="s">
        <v>205</v>
      </c>
      <c r="D293" s="124">
        <v>10000</v>
      </c>
      <c r="E293" s="125"/>
    </row>
    <row r="294" spans="3:8" s="46" customFormat="1" ht="25.15" customHeight="1">
      <c r="C294" s="71" t="s">
        <v>206</v>
      </c>
      <c r="D294" s="131">
        <f>SUM(D295:D300)</f>
        <v>72053168.430000007</v>
      </c>
      <c r="E294" s="122" t="s">
        <v>154</v>
      </c>
    </row>
    <row r="295" spans="3:8" s="46" customFormat="1" ht="42" customHeight="1">
      <c r="C295" s="123" t="s">
        <v>207</v>
      </c>
      <c r="D295" s="124">
        <v>72053168.430000007</v>
      </c>
      <c r="E295" s="122"/>
    </row>
    <row r="296" spans="3:8" s="46" customFormat="1" ht="25.15" customHeight="1">
      <c r="C296" s="123" t="s">
        <v>208</v>
      </c>
      <c r="D296" s="124">
        <v>0</v>
      </c>
      <c r="E296" s="125"/>
    </row>
    <row r="297" spans="3:8" s="46" customFormat="1" ht="25.15" customHeight="1">
      <c r="C297" s="123" t="s">
        <v>209</v>
      </c>
      <c r="D297" s="124">
        <v>0</v>
      </c>
      <c r="E297" s="125"/>
    </row>
    <row r="298" spans="3:8" s="46" customFormat="1" ht="25.15" customHeight="1">
      <c r="C298" s="123" t="s">
        <v>210</v>
      </c>
      <c r="D298" s="124">
        <v>0</v>
      </c>
      <c r="E298" s="125"/>
    </row>
    <row r="299" spans="3:8" s="46" customFormat="1" ht="25.15" customHeight="1">
      <c r="C299" s="123" t="s">
        <v>211</v>
      </c>
      <c r="D299" s="124">
        <v>0</v>
      </c>
      <c r="E299" s="125"/>
    </row>
    <row r="300" spans="3:8" s="46" customFormat="1" ht="25.15" customHeight="1">
      <c r="C300" s="126" t="s">
        <v>212</v>
      </c>
      <c r="D300" s="127">
        <v>0</v>
      </c>
      <c r="E300" s="135"/>
    </row>
    <row r="301" spans="3:8" s="46" customFormat="1">
      <c r="D301" s="136"/>
    </row>
    <row r="302" spans="3:8" s="46" customFormat="1">
      <c r="D302" s="136"/>
    </row>
    <row r="303" spans="3:8" s="46" customFormat="1" ht="24.75" customHeight="1">
      <c r="C303" s="88" t="s">
        <v>213</v>
      </c>
      <c r="D303" s="137" t="s">
        <v>9</v>
      </c>
      <c r="E303" s="26" t="s">
        <v>125</v>
      </c>
    </row>
    <row r="304" spans="3:8" s="139" customFormat="1" ht="25.15" customHeight="1">
      <c r="C304" s="71" t="s">
        <v>214</v>
      </c>
      <c r="D304" s="131">
        <f>SUM(D305+D308+D314+D316+D318)</f>
        <v>637063.38</v>
      </c>
      <c r="E304" s="138"/>
      <c r="F304" s="46"/>
      <c r="G304" s="46"/>
      <c r="H304" s="46"/>
    </row>
    <row r="305" spans="3:5" s="46" customFormat="1" ht="25.15" customHeight="1">
      <c r="C305" s="71" t="s">
        <v>215</v>
      </c>
      <c r="D305" s="131">
        <f>SUM(D306:D307)</f>
        <v>637063.39</v>
      </c>
      <c r="E305" s="44"/>
    </row>
    <row r="306" spans="3:5" s="46" customFormat="1" ht="25.15" customHeight="1">
      <c r="C306" s="123" t="s">
        <v>216</v>
      </c>
      <c r="D306" s="124">
        <v>637063.39</v>
      </c>
      <c r="E306" s="44"/>
    </row>
    <row r="307" spans="3:5" s="46" customFormat="1" ht="25.15" customHeight="1">
      <c r="C307" s="71" t="s">
        <v>217</v>
      </c>
      <c r="D307" s="124">
        <v>0</v>
      </c>
      <c r="E307" s="44"/>
    </row>
    <row r="308" spans="3:5" s="46" customFormat="1" ht="25.15" customHeight="1">
      <c r="C308" s="71" t="s">
        <v>218</v>
      </c>
      <c r="D308" s="131">
        <f>SUM(D309:D313)</f>
        <v>0</v>
      </c>
      <c r="E308" s="44"/>
    </row>
    <row r="309" spans="3:5" s="46" customFormat="1" ht="25.15" customHeight="1">
      <c r="C309" s="123" t="s">
        <v>219</v>
      </c>
      <c r="D309" s="124">
        <v>0</v>
      </c>
      <c r="E309" s="44"/>
    </row>
    <row r="310" spans="3:5" s="46" customFormat="1" ht="25.15" customHeight="1">
      <c r="C310" s="123" t="s">
        <v>220</v>
      </c>
      <c r="D310" s="124">
        <v>0</v>
      </c>
      <c r="E310" s="44"/>
    </row>
    <row r="311" spans="3:5" s="46" customFormat="1" ht="31.15" customHeight="1">
      <c r="C311" s="123" t="s">
        <v>221</v>
      </c>
      <c r="D311" s="124">
        <v>0</v>
      </c>
      <c r="E311" s="44"/>
    </row>
    <row r="312" spans="3:5" s="46" customFormat="1" ht="36.6" customHeight="1">
      <c r="C312" s="123" t="s">
        <v>222</v>
      </c>
      <c r="D312" s="124">
        <v>0</v>
      </c>
      <c r="E312" s="44"/>
    </row>
    <row r="313" spans="3:5" s="46" customFormat="1" ht="42.6" customHeight="1">
      <c r="C313" s="123" t="s">
        <v>223</v>
      </c>
      <c r="D313" s="124">
        <v>0</v>
      </c>
      <c r="E313" s="44"/>
    </row>
    <row r="314" spans="3:5" s="46" customFormat="1" ht="25.15" customHeight="1">
      <c r="C314" s="71" t="s">
        <v>224</v>
      </c>
      <c r="D314" s="131">
        <f>SUM(D315)</f>
        <v>0</v>
      </c>
      <c r="E314" s="44"/>
    </row>
    <row r="315" spans="3:5" s="46" customFormat="1" ht="25.15" customHeight="1">
      <c r="C315" s="123" t="s">
        <v>225</v>
      </c>
      <c r="D315" s="124">
        <v>0</v>
      </c>
      <c r="E315" s="44"/>
    </row>
    <row r="316" spans="3:5" s="46" customFormat="1" ht="25.15" customHeight="1">
      <c r="C316" s="71" t="s">
        <v>226</v>
      </c>
      <c r="D316" s="131">
        <f>SUM(D317)</f>
        <v>0</v>
      </c>
      <c r="E316" s="44"/>
    </row>
    <row r="317" spans="3:5" s="46" customFormat="1" ht="25.15" customHeight="1">
      <c r="C317" s="123" t="s">
        <v>227</v>
      </c>
      <c r="D317" s="124">
        <v>0</v>
      </c>
      <c r="E317" s="44"/>
    </row>
    <row r="318" spans="3:5" s="46" customFormat="1" ht="25.15" customHeight="1">
      <c r="C318" s="71" t="s">
        <v>228</v>
      </c>
      <c r="D318" s="131">
        <f>SUM(D319:D325)</f>
        <v>-0.01</v>
      </c>
      <c r="E318" s="44"/>
    </row>
    <row r="319" spans="3:5" s="46" customFormat="1" ht="25.15" customHeight="1">
      <c r="C319" s="123" t="s">
        <v>229</v>
      </c>
      <c r="D319" s="124">
        <v>0</v>
      </c>
      <c r="E319" s="44"/>
    </row>
    <row r="320" spans="3:5" s="46" customFormat="1" ht="25.15" customHeight="1">
      <c r="C320" s="123" t="s">
        <v>230</v>
      </c>
      <c r="D320" s="124">
        <v>0</v>
      </c>
      <c r="E320" s="44"/>
    </row>
    <row r="321" spans="3:7" s="46" customFormat="1" ht="25.15" customHeight="1">
      <c r="C321" s="123" t="s">
        <v>231</v>
      </c>
      <c r="D321" s="124">
        <v>0</v>
      </c>
      <c r="E321" s="44"/>
    </row>
    <row r="322" spans="3:7" s="46" customFormat="1" ht="25.15" customHeight="1">
      <c r="C322" s="123" t="s">
        <v>232</v>
      </c>
      <c r="D322" s="124">
        <v>0</v>
      </c>
      <c r="E322" s="44"/>
    </row>
    <row r="323" spans="3:7" s="46" customFormat="1" ht="25.15" customHeight="1">
      <c r="C323" s="123" t="s">
        <v>233</v>
      </c>
      <c r="D323" s="124">
        <v>0</v>
      </c>
      <c r="E323" s="44"/>
    </row>
    <row r="324" spans="3:7" s="46" customFormat="1" ht="25.15" customHeight="1">
      <c r="C324" s="123" t="s">
        <v>234</v>
      </c>
      <c r="D324" s="124">
        <v>0</v>
      </c>
      <c r="E324" s="44"/>
    </row>
    <row r="325" spans="3:7" s="46" customFormat="1" ht="25.15" customHeight="1">
      <c r="C325" s="126" t="s">
        <v>235</v>
      </c>
      <c r="D325" s="127">
        <v>-0.01</v>
      </c>
      <c r="E325" s="48"/>
    </row>
    <row r="326" spans="3:7" s="46" customFormat="1">
      <c r="D326" s="140"/>
    </row>
    <row r="327" spans="3:7" s="46" customFormat="1">
      <c r="D327" s="136"/>
    </row>
    <row r="328" spans="3:7" s="46" customFormat="1">
      <c r="D328" s="136"/>
    </row>
    <row r="329" spans="3:7" s="46" customFormat="1">
      <c r="C329" s="98" t="s">
        <v>236</v>
      </c>
      <c r="D329" s="136"/>
    </row>
    <row r="330" spans="3:7" s="46" customFormat="1">
      <c r="D330" s="136"/>
    </row>
    <row r="331" spans="3:7" s="46" customFormat="1" ht="26.25" customHeight="1">
      <c r="C331" s="88" t="s">
        <v>237</v>
      </c>
      <c r="D331" s="137" t="s">
        <v>9</v>
      </c>
      <c r="E331" s="26" t="s">
        <v>238</v>
      </c>
      <c r="F331" s="26" t="s">
        <v>239</v>
      </c>
      <c r="G331" s="52"/>
    </row>
    <row r="332" spans="3:7" s="46" customFormat="1" ht="25.15" customHeight="1">
      <c r="C332" s="141" t="s">
        <v>240</v>
      </c>
      <c r="D332" s="142">
        <f>SUM(D333+D363+D400+D415+D430+D466)</f>
        <v>67057473.670000002</v>
      </c>
      <c r="E332" s="143">
        <v>1</v>
      </c>
      <c r="F332" s="144">
        <v>0</v>
      </c>
      <c r="G332" s="45"/>
    </row>
    <row r="333" spans="3:7" s="46" customFormat="1" ht="25.15" customHeight="1">
      <c r="C333" s="145" t="s">
        <v>241</v>
      </c>
      <c r="D333" s="146">
        <f>SUM(D334+D341+D353)</f>
        <v>66988751.960000001</v>
      </c>
      <c r="E333" s="147">
        <v>0.99897518194111834</v>
      </c>
      <c r="F333" s="44"/>
      <c r="G333" s="45"/>
    </row>
    <row r="334" spans="3:7" s="46" customFormat="1" ht="25.15" customHeight="1">
      <c r="C334" s="145" t="s">
        <v>242</v>
      </c>
      <c r="D334" s="146">
        <f>SUM(D335:D340)</f>
        <v>55893218.57</v>
      </c>
      <c r="E334" s="147">
        <v>0.83351214280840646</v>
      </c>
      <c r="F334" s="44"/>
      <c r="G334" s="45"/>
    </row>
    <row r="335" spans="3:7" s="46" customFormat="1" ht="25.15" customHeight="1">
      <c r="C335" s="148" t="s">
        <v>243</v>
      </c>
      <c r="D335" s="149">
        <v>6448400.9900000002</v>
      </c>
      <c r="E335" s="150">
        <v>9.6162301337708603E-2</v>
      </c>
      <c r="F335" s="44"/>
      <c r="G335" s="45"/>
    </row>
    <row r="336" spans="3:7" s="46" customFormat="1" ht="25.15" customHeight="1">
      <c r="C336" s="148" t="s">
        <v>244</v>
      </c>
      <c r="D336" s="149">
        <v>31168559.949999999</v>
      </c>
      <c r="E336" s="150">
        <v>0.46480367130120664</v>
      </c>
      <c r="F336" s="44"/>
      <c r="G336" s="45"/>
    </row>
    <row r="337" spans="2:8" s="46" customFormat="1" ht="25.15" customHeight="1">
      <c r="C337" s="148" t="s">
        <v>245</v>
      </c>
      <c r="D337" s="149">
        <v>6378647.9900000002</v>
      </c>
      <c r="E337" s="150">
        <v>9.5122104083286738E-2</v>
      </c>
      <c r="F337" s="44"/>
      <c r="G337" s="45"/>
    </row>
    <row r="338" spans="2:8" s="46" customFormat="1" ht="25.15" customHeight="1">
      <c r="C338" s="148" t="s">
        <v>246</v>
      </c>
      <c r="D338" s="149">
        <v>4025083.95</v>
      </c>
      <c r="E338" s="150">
        <v>6.002438997043117E-2</v>
      </c>
      <c r="F338" s="44"/>
      <c r="G338" s="45"/>
    </row>
    <row r="339" spans="2:8" s="46" customFormat="1" ht="25.15" customHeight="1">
      <c r="C339" s="148" t="s">
        <v>247</v>
      </c>
      <c r="D339" s="149">
        <v>7869734.0099999998</v>
      </c>
      <c r="E339" s="150">
        <v>0.1173580449619703</v>
      </c>
      <c r="F339" s="44"/>
      <c r="G339" s="45"/>
    </row>
    <row r="340" spans="2:8" s="46" customFormat="1" ht="25.15" customHeight="1">
      <c r="C340" s="148" t="s">
        <v>248</v>
      </c>
      <c r="D340" s="149">
        <v>2791.68</v>
      </c>
      <c r="E340" s="150">
        <v>4.1631153803053791E-5</v>
      </c>
      <c r="F340" s="44"/>
      <c r="G340" s="45"/>
    </row>
    <row r="341" spans="2:8" s="46" customFormat="1" ht="25.15" customHeight="1">
      <c r="C341" s="145" t="s">
        <v>249</v>
      </c>
      <c r="D341" s="146">
        <f>SUM(D342:D350)</f>
        <v>3347344.4200000004</v>
      </c>
      <c r="E341" s="147">
        <v>4.9917544410825701E-2</v>
      </c>
      <c r="F341" s="44"/>
      <c r="G341" s="45"/>
    </row>
    <row r="342" spans="2:8" s="46" customFormat="1" ht="25.15" customHeight="1">
      <c r="C342" s="148" t="s">
        <v>250</v>
      </c>
      <c r="D342" s="149">
        <v>489072.6</v>
      </c>
      <c r="E342" s="150">
        <v>7.2933347057898487E-3</v>
      </c>
      <c r="F342" s="44"/>
      <c r="G342" s="45"/>
    </row>
    <row r="343" spans="2:8" s="46" customFormat="1" ht="25.15" customHeight="1">
      <c r="C343" s="148" t="s">
        <v>251</v>
      </c>
      <c r="D343" s="149">
        <v>87937.3</v>
      </c>
      <c r="E343" s="150">
        <v>1.3113720989960463E-3</v>
      </c>
      <c r="F343" s="44"/>
      <c r="G343" s="45"/>
    </row>
    <row r="344" spans="2:8" s="46" customFormat="1" ht="25.15" customHeight="1">
      <c r="C344" s="148" t="s">
        <v>252</v>
      </c>
      <c r="D344" s="149">
        <v>0</v>
      </c>
      <c r="E344" s="150">
        <v>0</v>
      </c>
      <c r="F344" s="44"/>
      <c r="G344" s="45"/>
    </row>
    <row r="345" spans="2:8" s="46" customFormat="1" ht="25.15" customHeight="1">
      <c r="C345" s="148" t="s">
        <v>253</v>
      </c>
      <c r="D345" s="149">
        <v>40547.06</v>
      </c>
      <c r="E345" s="150">
        <v>6.0466131187014629E-4</v>
      </c>
      <c r="F345" s="44"/>
      <c r="G345" s="45"/>
    </row>
    <row r="346" spans="2:8" s="46" customFormat="1" ht="25.15" customHeight="1">
      <c r="C346" s="148" t="s">
        <v>254</v>
      </c>
      <c r="D346" s="149">
        <v>6977</v>
      </c>
      <c r="E346" s="150">
        <v>1.0404507682968904E-4</v>
      </c>
      <c r="F346" s="44"/>
      <c r="G346" s="45"/>
    </row>
    <row r="347" spans="2:8" s="46" customFormat="1" ht="25.15" customHeight="1">
      <c r="C347" s="148" t="s">
        <v>255</v>
      </c>
      <c r="D347" s="149">
        <v>2665890.31</v>
      </c>
      <c r="E347" s="150">
        <v>3.9755304876519071E-2</v>
      </c>
      <c r="F347" s="44"/>
      <c r="G347" s="45"/>
    </row>
    <row r="348" spans="2:8" s="46" customFormat="1" ht="25.15" customHeight="1">
      <c r="C348" s="148" t="s">
        <v>256</v>
      </c>
      <c r="D348" s="149">
        <v>8339.16</v>
      </c>
      <c r="E348" s="150">
        <v>1.2435839800703304E-4</v>
      </c>
      <c r="F348" s="44"/>
      <c r="G348" s="45"/>
    </row>
    <row r="349" spans="2:8" s="46" customFormat="1" ht="25.15" customHeight="1">
      <c r="C349" s="148" t="s">
        <v>257</v>
      </c>
      <c r="D349" s="151">
        <v>0</v>
      </c>
      <c r="E349" s="150">
        <v>0</v>
      </c>
      <c r="F349" s="44"/>
      <c r="G349" s="45"/>
    </row>
    <row r="350" spans="2:8" s="46" customFormat="1" ht="25.15" customHeight="1">
      <c r="C350" s="152" t="s">
        <v>258</v>
      </c>
      <c r="D350" s="153">
        <v>48580.99</v>
      </c>
      <c r="E350" s="154">
        <v>7.2446794281386768E-4</v>
      </c>
      <c r="F350" s="48"/>
      <c r="G350" s="45"/>
    </row>
    <row r="351" spans="2:8" s="155" customFormat="1" ht="25.15" customHeight="1"/>
    <row r="352" spans="2:8" s="46" customFormat="1" ht="25.15" customHeight="1">
      <c r="B352" s="97"/>
      <c r="C352" s="97"/>
      <c r="D352" s="97"/>
      <c r="E352" s="97"/>
      <c r="F352" s="97"/>
      <c r="G352" s="97"/>
      <c r="H352" s="97"/>
    </row>
    <row r="353" spans="3:7" s="46" customFormat="1" ht="25.15" customHeight="1">
      <c r="C353" s="141" t="s">
        <v>259</v>
      </c>
      <c r="D353" s="156">
        <f>SUM(D354:D362)</f>
        <v>7748188.9700000007</v>
      </c>
      <c r="E353" s="143">
        <v>0.11554549472188609</v>
      </c>
      <c r="F353" s="144"/>
      <c r="G353" s="45"/>
    </row>
    <row r="354" spans="3:7" s="46" customFormat="1" ht="25.15" customHeight="1">
      <c r="C354" s="148" t="s">
        <v>260</v>
      </c>
      <c r="D354" s="149">
        <v>613864.13</v>
      </c>
      <c r="E354" s="150">
        <v>9.1542984905891092E-3</v>
      </c>
      <c r="F354" s="44"/>
      <c r="G354" s="45"/>
    </row>
    <row r="355" spans="3:7" s="46" customFormat="1" ht="25.15" customHeight="1">
      <c r="C355" s="148" t="s">
        <v>261</v>
      </c>
      <c r="D355" s="149">
        <v>696</v>
      </c>
      <c r="E355" s="150">
        <v>1.0379156295465611E-5</v>
      </c>
      <c r="F355" s="44"/>
      <c r="G355" s="45"/>
    </row>
    <row r="356" spans="3:7" s="46" customFormat="1" ht="25.15" customHeight="1">
      <c r="C356" s="148" t="s">
        <v>262</v>
      </c>
      <c r="D356" s="149">
        <v>1404861.93</v>
      </c>
      <c r="E356" s="150">
        <v>2.0950117162384294E-2</v>
      </c>
      <c r="F356" s="44"/>
      <c r="G356" s="45"/>
    </row>
    <row r="357" spans="3:7" s="46" customFormat="1" ht="25.15" customHeight="1">
      <c r="C357" s="148" t="s">
        <v>263</v>
      </c>
      <c r="D357" s="149">
        <v>774127.6</v>
      </c>
      <c r="E357" s="150">
        <v>1.1544240449761042E-2</v>
      </c>
      <c r="F357" s="44"/>
      <c r="G357" s="45"/>
    </row>
    <row r="358" spans="3:7" s="46" customFormat="1" ht="25.15" customHeight="1">
      <c r="C358" s="148" t="s">
        <v>264</v>
      </c>
      <c r="D358" s="149">
        <v>1118147.6599999999</v>
      </c>
      <c r="E358" s="150">
        <v>1.6674467420329225E-2</v>
      </c>
      <c r="F358" s="44"/>
      <c r="G358" s="45"/>
    </row>
    <row r="359" spans="3:7" s="46" customFormat="1" ht="25.15" customHeight="1">
      <c r="C359" s="148" t="s">
        <v>265</v>
      </c>
      <c r="D359" s="149">
        <v>2694205.31</v>
      </c>
      <c r="E359" s="150">
        <v>4.0177554604257731E-2</v>
      </c>
      <c r="F359" s="44"/>
      <c r="G359" s="45"/>
    </row>
    <row r="360" spans="3:7" s="46" customFormat="1" ht="25.15" customHeight="1">
      <c r="C360" s="148" t="s">
        <v>266</v>
      </c>
      <c r="D360" s="149">
        <v>53467.56</v>
      </c>
      <c r="E360" s="150">
        <v>7.9733931318561101E-4</v>
      </c>
      <c r="F360" s="44"/>
      <c r="G360" s="45"/>
    </row>
    <row r="361" spans="3:7" s="46" customFormat="1" ht="25.15" customHeight="1">
      <c r="C361" s="148" t="s">
        <v>267</v>
      </c>
      <c r="D361" s="149">
        <v>115481.94</v>
      </c>
      <c r="E361" s="150">
        <v>1.7221337709246868E-3</v>
      </c>
      <c r="F361" s="44"/>
      <c r="G361" s="45"/>
    </row>
    <row r="362" spans="3:7" s="46" customFormat="1" ht="25.15" customHeight="1">
      <c r="C362" s="148" t="s">
        <v>268</v>
      </c>
      <c r="D362" s="149">
        <v>973336.84</v>
      </c>
      <c r="E362" s="150">
        <v>1.4514964354158914E-2</v>
      </c>
      <c r="F362" s="44"/>
      <c r="G362" s="45"/>
    </row>
    <row r="363" spans="3:7" s="46" customFormat="1" ht="25.15" customHeight="1">
      <c r="C363" s="145" t="s">
        <v>269</v>
      </c>
      <c r="D363" s="146">
        <f>SUM(D364+D367+D370+D373+D382+D386+D389+D391+D397)</f>
        <v>57603.18</v>
      </c>
      <c r="E363" s="147">
        <v>8.5901208094229717E-4</v>
      </c>
      <c r="F363" s="44"/>
      <c r="G363" s="45"/>
    </row>
    <row r="364" spans="3:7" s="46" customFormat="1" ht="25.15" customHeight="1">
      <c r="C364" s="145" t="s">
        <v>270</v>
      </c>
      <c r="D364" s="146">
        <f>SUM(D365:D366)</f>
        <v>0</v>
      </c>
      <c r="E364" s="147">
        <v>0</v>
      </c>
      <c r="F364" s="44"/>
      <c r="G364" s="45"/>
    </row>
    <row r="365" spans="3:7" s="46" customFormat="1" ht="25.15" customHeight="1">
      <c r="C365" s="148" t="s">
        <v>271</v>
      </c>
      <c r="D365" s="149">
        <v>0</v>
      </c>
      <c r="E365" s="150">
        <v>0</v>
      </c>
      <c r="F365" s="44"/>
      <c r="G365" s="45"/>
    </row>
    <row r="366" spans="3:7" s="46" customFormat="1" ht="25.15" customHeight="1">
      <c r="C366" s="148" t="s">
        <v>272</v>
      </c>
      <c r="D366" s="149">
        <v>0</v>
      </c>
      <c r="E366" s="150">
        <v>0</v>
      </c>
      <c r="F366" s="44"/>
      <c r="G366" s="45"/>
    </row>
    <row r="367" spans="3:7" s="46" customFormat="1" ht="25.15" customHeight="1">
      <c r="C367" s="145" t="s">
        <v>273</v>
      </c>
      <c r="D367" s="146">
        <f>SUM(D368:D369)</f>
        <v>10000</v>
      </c>
      <c r="E367" s="147">
        <v>1.4912580884289672E-4</v>
      </c>
      <c r="F367" s="44"/>
      <c r="G367" s="45"/>
    </row>
    <row r="368" spans="3:7" s="46" customFormat="1" ht="25.15" customHeight="1">
      <c r="C368" s="148" t="s">
        <v>274</v>
      </c>
      <c r="D368" s="149">
        <v>10000</v>
      </c>
      <c r="E368" s="150">
        <v>1.4912580884289672E-4</v>
      </c>
      <c r="F368" s="44"/>
      <c r="G368" s="45"/>
    </row>
    <row r="369" spans="3:7" s="46" customFormat="1" ht="25.15" customHeight="1">
      <c r="C369" s="148" t="s">
        <v>275</v>
      </c>
      <c r="D369" s="149">
        <v>0</v>
      </c>
      <c r="E369" s="150">
        <v>0</v>
      </c>
      <c r="F369" s="44"/>
      <c r="G369" s="45"/>
    </row>
    <row r="370" spans="3:7" s="46" customFormat="1" ht="25.15" customHeight="1">
      <c r="C370" s="148" t="s">
        <v>276</v>
      </c>
      <c r="D370" s="146">
        <f>SUM(D371:D372)</f>
        <v>0</v>
      </c>
      <c r="E370" s="150">
        <v>0</v>
      </c>
      <c r="F370" s="44"/>
      <c r="G370" s="45"/>
    </row>
    <row r="371" spans="3:7" s="46" customFormat="1" ht="25.15" customHeight="1">
      <c r="C371" s="148" t="s">
        <v>277</v>
      </c>
      <c r="D371" s="149">
        <v>0</v>
      </c>
      <c r="E371" s="150">
        <v>0</v>
      </c>
      <c r="F371" s="44"/>
      <c r="G371" s="45"/>
    </row>
    <row r="372" spans="3:7" s="46" customFormat="1" ht="25.15" customHeight="1">
      <c r="C372" s="148" t="s">
        <v>278</v>
      </c>
      <c r="D372" s="149">
        <v>0</v>
      </c>
      <c r="E372" s="150">
        <v>0</v>
      </c>
      <c r="F372" s="44"/>
      <c r="G372" s="45"/>
    </row>
    <row r="373" spans="3:7" s="46" customFormat="1" ht="25.15" customHeight="1">
      <c r="C373" s="148" t="s">
        <v>279</v>
      </c>
      <c r="D373" s="146">
        <f>SUM(D374:D377)</f>
        <v>0</v>
      </c>
      <c r="E373" s="150">
        <v>0</v>
      </c>
      <c r="F373" s="44"/>
      <c r="G373" s="45"/>
    </row>
    <row r="374" spans="3:7" s="46" customFormat="1" ht="25.15" customHeight="1">
      <c r="C374" s="148" t="s">
        <v>280</v>
      </c>
      <c r="D374" s="149">
        <v>0</v>
      </c>
      <c r="E374" s="150">
        <v>0</v>
      </c>
      <c r="F374" s="44"/>
      <c r="G374" s="45"/>
    </row>
    <row r="375" spans="3:7" s="46" customFormat="1" ht="25.15" customHeight="1">
      <c r="C375" s="148" t="s">
        <v>281</v>
      </c>
      <c r="D375" s="149">
        <v>0</v>
      </c>
      <c r="E375" s="150">
        <v>0</v>
      </c>
      <c r="F375" s="44"/>
      <c r="G375" s="45"/>
    </row>
    <row r="376" spans="3:7" s="46" customFormat="1" ht="25.15" customHeight="1">
      <c r="C376" s="148" t="s">
        <v>282</v>
      </c>
      <c r="D376" s="149">
        <v>0</v>
      </c>
      <c r="E376" s="150">
        <v>0</v>
      </c>
      <c r="F376" s="44"/>
      <c r="G376" s="45"/>
    </row>
    <row r="377" spans="3:7" s="46" customFormat="1" ht="25.15" customHeight="1">
      <c r="C377" s="152" t="s">
        <v>283</v>
      </c>
      <c r="D377" s="157">
        <v>0</v>
      </c>
      <c r="E377" s="158">
        <v>0</v>
      </c>
      <c r="F377" s="48"/>
      <c r="G377" s="45"/>
    </row>
    <row r="378" spans="3:7" s="46" customFormat="1" ht="25.15" customHeight="1"/>
    <row r="379" spans="3:7" s="46" customFormat="1" ht="25.15" customHeight="1"/>
    <row r="380" spans="3:7" s="46" customFormat="1" ht="25.15" customHeight="1"/>
    <row r="381" spans="3:7" s="46" customFormat="1" ht="25.15" customHeight="1"/>
    <row r="382" spans="3:7" s="46" customFormat="1" ht="25.15" customHeight="1">
      <c r="C382" s="141" t="s">
        <v>284</v>
      </c>
      <c r="D382" s="156">
        <f>SUM(D383:D385)</f>
        <v>47603.18</v>
      </c>
      <c r="E382" s="143">
        <v>7.0988627209940037E-4</v>
      </c>
      <c r="F382" s="144"/>
      <c r="G382" s="45"/>
    </row>
    <row r="383" spans="3:7" s="46" customFormat="1" ht="25.15" customHeight="1">
      <c r="C383" s="148" t="s">
        <v>285</v>
      </c>
      <c r="D383" s="149">
        <v>0</v>
      </c>
      <c r="E383" s="150">
        <v>0</v>
      </c>
      <c r="F383" s="44"/>
      <c r="G383" s="45"/>
    </row>
    <row r="384" spans="3:7" s="46" customFormat="1" ht="25.15" customHeight="1">
      <c r="C384" s="148" t="s">
        <v>286</v>
      </c>
      <c r="D384" s="149">
        <v>47603.18</v>
      </c>
      <c r="E384" s="150">
        <v>7.0988627209940037E-4</v>
      </c>
      <c r="F384" s="44"/>
      <c r="G384" s="45"/>
    </row>
    <row r="385" spans="3:7" s="46" customFormat="1" ht="25.15" customHeight="1">
      <c r="C385" s="148" t="s">
        <v>287</v>
      </c>
      <c r="D385" s="149">
        <v>0</v>
      </c>
      <c r="E385" s="150">
        <v>0</v>
      </c>
      <c r="F385" s="44"/>
      <c r="G385" s="45"/>
    </row>
    <row r="386" spans="3:7" s="46" customFormat="1" ht="25.15" customHeight="1">
      <c r="C386" s="145" t="s">
        <v>288</v>
      </c>
      <c r="D386" s="146">
        <f>SUM(D387:D388)</f>
        <v>0</v>
      </c>
      <c r="E386" s="150">
        <v>0</v>
      </c>
      <c r="F386" s="44"/>
      <c r="G386" s="45"/>
    </row>
    <row r="387" spans="3:7" s="46" customFormat="1" ht="25.15" customHeight="1">
      <c r="C387" s="148" t="s">
        <v>289</v>
      </c>
      <c r="D387" s="149">
        <v>0</v>
      </c>
      <c r="E387" s="150">
        <v>0</v>
      </c>
      <c r="F387" s="44"/>
      <c r="G387" s="45"/>
    </row>
    <row r="388" spans="3:7" s="46" customFormat="1" ht="25.15" customHeight="1">
      <c r="C388" s="148" t="s">
        <v>290</v>
      </c>
      <c r="D388" s="149">
        <v>0</v>
      </c>
      <c r="E388" s="150">
        <v>0</v>
      </c>
      <c r="F388" s="44"/>
      <c r="G388" s="45"/>
    </row>
    <row r="389" spans="3:7" s="46" customFormat="1" ht="25.15" customHeight="1">
      <c r="C389" s="145" t="s">
        <v>291</v>
      </c>
      <c r="D389" s="146">
        <f>SUM(D390)</f>
        <v>0</v>
      </c>
      <c r="E389" s="147">
        <v>0</v>
      </c>
      <c r="F389" s="44"/>
      <c r="G389" s="45"/>
    </row>
    <row r="390" spans="3:7" s="46" customFormat="1" ht="25.15" customHeight="1">
      <c r="C390" s="148" t="s">
        <v>292</v>
      </c>
      <c r="D390" s="149">
        <v>0</v>
      </c>
      <c r="E390" s="150">
        <v>0</v>
      </c>
      <c r="F390" s="44"/>
      <c r="G390" s="45"/>
    </row>
    <row r="391" spans="3:7" s="46" customFormat="1" ht="25.15" customHeight="1">
      <c r="C391" s="145" t="s">
        <v>293</v>
      </c>
      <c r="D391" s="146">
        <f>SUM(D392:D396)</f>
        <v>0</v>
      </c>
      <c r="E391" s="147">
        <v>0</v>
      </c>
      <c r="F391" s="44"/>
      <c r="G391" s="45"/>
    </row>
    <row r="392" spans="3:7" s="46" customFormat="1" ht="25.15" customHeight="1">
      <c r="C392" s="148" t="s">
        <v>294</v>
      </c>
      <c r="D392" s="149">
        <v>0</v>
      </c>
      <c r="E392" s="150">
        <v>0</v>
      </c>
      <c r="F392" s="44"/>
      <c r="G392" s="45"/>
    </row>
    <row r="393" spans="3:7" s="46" customFormat="1" ht="25.15" customHeight="1">
      <c r="C393" s="148" t="s">
        <v>295</v>
      </c>
      <c r="D393" s="149">
        <v>0</v>
      </c>
      <c r="E393" s="150">
        <v>0</v>
      </c>
      <c r="F393" s="44"/>
      <c r="G393" s="45"/>
    </row>
    <row r="394" spans="3:7" s="46" customFormat="1" ht="25.15" customHeight="1">
      <c r="C394" s="148" t="s">
        <v>296</v>
      </c>
      <c r="D394" s="149">
        <v>0</v>
      </c>
      <c r="E394" s="150">
        <v>0</v>
      </c>
      <c r="F394" s="44"/>
      <c r="G394" s="45"/>
    </row>
    <row r="395" spans="3:7" s="46" customFormat="1" ht="25.15" customHeight="1">
      <c r="C395" s="148" t="s">
        <v>297</v>
      </c>
      <c r="D395" s="149">
        <v>0</v>
      </c>
      <c r="E395" s="150">
        <v>0</v>
      </c>
      <c r="F395" s="44"/>
      <c r="G395" s="45"/>
    </row>
    <row r="396" spans="3:7" s="46" customFormat="1" ht="25.15" customHeight="1">
      <c r="C396" s="148" t="s">
        <v>298</v>
      </c>
      <c r="D396" s="149">
        <v>0</v>
      </c>
      <c r="E396" s="150">
        <v>0</v>
      </c>
      <c r="F396" s="44"/>
      <c r="G396" s="45"/>
    </row>
    <row r="397" spans="3:7" s="46" customFormat="1" ht="25.15" customHeight="1">
      <c r="C397" s="145" t="s">
        <v>299</v>
      </c>
      <c r="D397" s="146">
        <f>SUM(D398:D399)</f>
        <v>0</v>
      </c>
      <c r="E397" s="147">
        <v>0</v>
      </c>
      <c r="F397" s="44"/>
      <c r="G397" s="45"/>
    </row>
    <row r="398" spans="3:7" s="46" customFormat="1" ht="25.15" customHeight="1">
      <c r="C398" s="148" t="s">
        <v>300</v>
      </c>
      <c r="D398" s="149">
        <v>0</v>
      </c>
      <c r="E398" s="150">
        <v>0</v>
      </c>
      <c r="F398" s="44"/>
      <c r="G398" s="45"/>
    </row>
    <row r="399" spans="3:7" s="46" customFormat="1" ht="25.15" customHeight="1">
      <c r="C399" s="148" t="s">
        <v>301</v>
      </c>
      <c r="D399" s="149">
        <v>0</v>
      </c>
      <c r="E399" s="150">
        <v>0</v>
      </c>
      <c r="F399" s="44"/>
      <c r="G399" s="45"/>
    </row>
    <row r="400" spans="3:7" s="46" customFormat="1" ht="25.15" customHeight="1">
      <c r="C400" s="145" t="s">
        <v>302</v>
      </c>
      <c r="D400" s="146">
        <f>SUM(D401+D404+D412)</f>
        <v>0</v>
      </c>
      <c r="E400" s="147">
        <v>0</v>
      </c>
      <c r="F400" s="44"/>
      <c r="G400" s="45"/>
    </row>
    <row r="401" spans="3:7" s="46" customFormat="1" ht="25.15" customHeight="1">
      <c r="C401" s="145" t="s">
        <v>303</v>
      </c>
      <c r="D401" s="146">
        <f>SUM(D402:D403)</f>
        <v>0</v>
      </c>
      <c r="E401" s="147">
        <v>0</v>
      </c>
      <c r="F401" s="44"/>
      <c r="G401" s="45"/>
    </row>
    <row r="402" spans="3:7" s="46" customFormat="1" ht="25.15" customHeight="1">
      <c r="C402" s="148" t="s">
        <v>304</v>
      </c>
      <c r="D402" s="149">
        <v>0</v>
      </c>
      <c r="E402" s="150">
        <v>0</v>
      </c>
      <c r="F402" s="44"/>
      <c r="G402" s="45"/>
    </row>
    <row r="403" spans="3:7" s="46" customFormat="1" ht="25.15" customHeight="1">
      <c r="C403" s="148" t="s">
        <v>305</v>
      </c>
      <c r="D403" s="149">
        <v>0</v>
      </c>
      <c r="E403" s="150">
        <v>0</v>
      </c>
      <c r="F403" s="44"/>
      <c r="G403" s="45"/>
    </row>
    <row r="404" spans="3:7" s="46" customFormat="1" ht="25.15" customHeight="1">
      <c r="C404" s="145" t="s">
        <v>306</v>
      </c>
      <c r="D404" s="146">
        <f>SUM(D405:D406)</f>
        <v>0</v>
      </c>
      <c r="E404" s="147">
        <v>0</v>
      </c>
      <c r="F404" s="44"/>
      <c r="G404" s="45"/>
    </row>
    <row r="405" spans="3:7" s="46" customFormat="1" ht="25.15" customHeight="1">
      <c r="C405" s="148" t="s">
        <v>307</v>
      </c>
      <c r="D405" s="149">
        <v>0</v>
      </c>
      <c r="E405" s="150">
        <v>0</v>
      </c>
      <c r="F405" s="44"/>
      <c r="G405" s="45"/>
    </row>
    <row r="406" spans="3:7" s="46" customFormat="1" ht="25.15" customHeight="1">
      <c r="C406" s="152" t="s">
        <v>308</v>
      </c>
      <c r="D406" s="157">
        <v>0</v>
      </c>
      <c r="E406" s="158">
        <v>0</v>
      </c>
      <c r="F406" s="48"/>
      <c r="G406" s="45"/>
    </row>
    <row r="407" spans="3:7" s="46" customFormat="1" ht="25.15" customHeight="1"/>
    <row r="408" spans="3:7" s="46" customFormat="1" ht="25.15" customHeight="1"/>
    <row r="409" spans="3:7" s="46" customFormat="1" ht="25.15" customHeight="1"/>
    <row r="410" spans="3:7" s="46" customFormat="1" ht="25.15" customHeight="1"/>
    <row r="411" spans="3:7" s="46" customFormat="1" ht="25.15" customHeight="1"/>
    <row r="412" spans="3:7" s="46" customFormat="1" ht="25.15" customHeight="1">
      <c r="C412" s="141" t="s">
        <v>309</v>
      </c>
      <c r="D412" s="156">
        <f>SUM(D413:D414)</f>
        <v>0</v>
      </c>
      <c r="E412" s="143">
        <v>0</v>
      </c>
      <c r="F412" s="144"/>
      <c r="G412" s="45"/>
    </row>
    <row r="413" spans="3:7" s="46" customFormat="1" ht="25.15" customHeight="1">
      <c r="C413" s="148" t="s">
        <v>310</v>
      </c>
      <c r="D413" s="149">
        <v>0</v>
      </c>
      <c r="E413" s="150">
        <v>0</v>
      </c>
      <c r="F413" s="44"/>
      <c r="G413" s="45"/>
    </row>
    <row r="414" spans="3:7" s="46" customFormat="1" ht="25.15" customHeight="1">
      <c r="C414" s="148" t="s">
        <v>311</v>
      </c>
      <c r="D414" s="149">
        <v>0</v>
      </c>
      <c r="E414" s="150">
        <v>0</v>
      </c>
      <c r="F414" s="44"/>
      <c r="G414" s="45"/>
    </row>
    <row r="415" spans="3:7" s="46" customFormat="1" ht="25.15" customHeight="1">
      <c r="C415" s="148" t="s">
        <v>312</v>
      </c>
      <c r="D415" s="146">
        <f>SUM(D416+D419+D422+D425+D427)</f>
        <v>0</v>
      </c>
      <c r="E415" s="150">
        <v>0</v>
      </c>
      <c r="F415" s="44"/>
      <c r="G415" s="45"/>
    </row>
    <row r="416" spans="3:7" s="46" customFormat="1" ht="25.15" customHeight="1">
      <c r="C416" s="145" t="s">
        <v>313</v>
      </c>
      <c r="D416" s="146">
        <f>SUM(D417:D418)</f>
        <v>0</v>
      </c>
      <c r="E416" s="147">
        <v>0</v>
      </c>
      <c r="F416" s="44"/>
      <c r="G416" s="45"/>
    </row>
    <row r="417" spans="3:7" s="46" customFormat="1" ht="25.15" customHeight="1">
      <c r="C417" s="148" t="s">
        <v>314</v>
      </c>
      <c r="D417" s="149">
        <v>0</v>
      </c>
      <c r="E417" s="150">
        <v>0</v>
      </c>
      <c r="F417" s="44"/>
      <c r="G417" s="45"/>
    </row>
    <row r="418" spans="3:7" s="46" customFormat="1" ht="25.15" customHeight="1">
      <c r="C418" s="148" t="s">
        <v>315</v>
      </c>
      <c r="D418" s="149">
        <v>0</v>
      </c>
      <c r="E418" s="150">
        <v>0</v>
      </c>
      <c r="F418" s="44"/>
      <c r="G418" s="45"/>
    </row>
    <row r="419" spans="3:7" s="46" customFormat="1" ht="25.15" customHeight="1">
      <c r="C419" s="145" t="s">
        <v>316</v>
      </c>
      <c r="D419" s="146">
        <f>SUM(D420:D421)</f>
        <v>0</v>
      </c>
      <c r="E419" s="147">
        <v>0</v>
      </c>
      <c r="F419" s="44"/>
      <c r="G419" s="45"/>
    </row>
    <row r="420" spans="3:7" s="46" customFormat="1" ht="25.15" customHeight="1">
      <c r="C420" s="148" t="s">
        <v>317</v>
      </c>
      <c r="D420" s="149">
        <v>0</v>
      </c>
      <c r="E420" s="150">
        <v>0</v>
      </c>
      <c r="F420" s="44"/>
      <c r="G420" s="45"/>
    </row>
    <row r="421" spans="3:7" s="46" customFormat="1" ht="25.15" customHeight="1">
      <c r="C421" s="148" t="s">
        <v>318</v>
      </c>
      <c r="D421" s="149">
        <v>0</v>
      </c>
      <c r="E421" s="150">
        <v>0</v>
      </c>
      <c r="F421" s="44"/>
      <c r="G421" s="45"/>
    </row>
    <row r="422" spans="3:7" s="46" customFormat="1" ht="25.15" customHeight="1">
      <c r="C422" s="148" t="s">
        <v>319</v>
      </c>
      <c r="D422" s="146">
        <f>SUM(D423:D424)</f>
        <v>0</v>
      </c>
      <c r="E422" s="150">
        <v>0</v>
      </c>
      <c r="F422" s="44"/>
      <c r="G422" s="45"/>
    </row>
    <row r="423" spans="3:7" s="46" customFormat="1" ht="25.15" customHeight="1">
      <c r="C423" s="148" t="s">
        <v>320</v>
      </c>
      <c r="D423" s="149">
        <v>0</v>
      </c>
      <c r="E423" s="150">
        <v>0</v>
      </c>
      <c r="F423" s="44"/>
      <c r="G423" s="45"/>
    </row>
    <row r="424" spans="3:7" s="46" customFormat="1" ht="25.15" customHeight="1">
      <c r="C424" s="148" t="s">
        <v>321</v>
      </c>
      <c r="D424" s="149">
        <v>0</v>
      </c>
      <c r="E424" s="150">
        <v>0</v>
      </c>
      <c r="F424" s="44"/>
      <c r="G424" s="45"/>
    </row>
    <row r="425" spans="3:7" s="46" customFormat="1" ht="25.15" customHeight="1">
      <c r="C425" s="148" t="s">
        <v>322</v>
      </c>
      <c r="D425" s="146">
        <f>SUM(D426)</f>
        <v>0</v>
      </c>
      <c r="E425" s="150">
        <v>0</v>
      </c>
      <c r="F425" s="44"/>
      <c r="G425" s="45"/>
    </row>
    <row r="426" spans="3:7" s="46" customFormat="1" ht="25.15" customHeight="1">
      <c r="C426" s="148" t="s">
        <v>323</v>
      </c>
      <c r="D426" s="149">
        <v>0</v>
      </c>
      <c r="E426" s="150">
        <v>0</v>
      </c>
      <c r="F426" s="44"/>
      <c r="G426" s="45"/>
    </row>
    <row r="427" spans="3:7" s="46" customFormat="1" ht="25.15" customHeight="1">
      <c r="C427" s="145" t="s">
        <v>324</v>
      </c>
      <c r="D427" s="146">
        <f>SUM(D428:D429)</f>
        <v>0</v>
      </c>
      <c r="E427" s="147">
        <v>0</v>
      </c>
      <c r="F427" s="44"/>
      <c r="G427" s="45"/>
    </row>
    <row r="428" spans="3:7" s="46" customFormat="1" ht="25.15" customHeight="1">
      <c r="C428" s="148" t="s">
        <v>325</v>
      </c>
      <c r="D428" s="149">
        <v>0</v>
      </c>
      <c r="E428" s="150">
        <v>0</v>
      </c>
      <c r="F428" s="44"/>
      <c r="G428" s="45"/>
    </row>
    <row r="429" spans="3:7" s="46" customFormat="1" ht="25.15" customHeight="1">
      <c r="C429" s="148" t="s">
        <v>326</v>
      </c>
      <c r="D429" s="149">
        <v>0</v>
      </c>
      <c r="E429" s="150">
        <v>0</v>
      </c>
      <c r="F429" s="44"/>
      <c r="G429" s="45"/>
    </row>
    <row r="430" spans="3:7" s="46" customFormat="1" ht="25.15" customHeight="1">
      <c r="C430" s="145" t="s">
        <v>327</v>
      </c>
      <c r="D430" s="159">
        <f>SUM(D431+D444+D447+D453+D455+D457)</f>
        <v>11118.53</v>
      </c>
      <c r="E430" s="147">
        <v>1.6580597793940124E-4</v>
      </c>
      <c r="F430" s="44"/>
      <c r="G430" s="45"/>
    </row>
    <row r="431" spans="3:7" s="46" customFormat="1" ht="25.15" customHeight="1">
      <c r="C431" s="145" t="s">
        <v>328</v>
      </c>
      <c r="D431" s="159">
        <f>SUM(D432:D439)</f>
        <v>11120.44</v>
      </c>
      <c r="E431" s="147">
        <v>1.6583446096889024E-4</v>
      </c>
      <c r="F431" s="44"/>
      <c r="G431" s="45"/>
    </row>
    <row r="432" spans="3:7" s="46" customFormat="1" ht="25.15" customHeight="1">
      <c r="C432" s="148" t="s">
        <v>329</v>
      </c>
      <c r="D432" s="149">
        <v>0</v>
      </c>
      <c r="E432" s="150">
        <v>0</v>
      </c>
      <c r="F432" s="44"/>
      <c r="G432" s="45"/>
    </row>
    <row r="433" spans="3:7" s="46" customFormat="1" ht="25.15" customHeight="1">
      <c r="C433" s="148" t="s">
        <v>330</v>
      </c>
      <c r="D433" s="149">
        <v>0</v>
      </c>
      <c r="E433" s="150">
        <v>0</v>
      </c>
      <c r="F433" s="44"/>
      <c r="G433" s="45"/>
    </row>
    <row r="434" spans="3:7" s="46" customFormat="1" ht="25.15" customHeight="1">
      <c r="C434" s="148" t="s">
        <v>331</v>
      </c>
      <c r="D434" s="149">
        <v>0</v>
      </c>
      <c r="E434" s="150">
        <v>0</v>
      </c>
      <c r="F434" s="44"/>
      <c r="G434" s="45"/>
    </row>
    <row r="435" spans="3:7" s="46" customFormat="1" ht="25.15" customHeight="1">
      <c r="C435" s="148" t="s">
        <v>332</v>
      </c>
      <c r="D435" s="149">
        <v>0</v>
      </c>
      <c r="E435" s="150">
        <v>0</v>
      </c>
      <c r="F435" s="44"/>
      <c r="G435" s="45"/>
    </row>
    <row r="436" spans="3:7" s="46" customFormat="1" ht="25.15" customHeight="1">
      <c r="C436" s="148" t="s">
        <v>333</v>
      </c>
      <c r="D436" s="149">
        <v>0</v>
      </c>
      <c r="E436" s="150">
        <v>0</v>
      </c>
      <c r="F436" s="44"/>
      <c r="G436" s="45"/>
    </row>
    <row r="437" spans="3:7" s="46" customFormat="1" ht="25.15" customHeight="1">
      <c r="C437" s="148" t="s">
        <v>334</v>
      </c>
      <c r="D437" s="149">
        <v>0</v>
      </c>
      <c r="E437" s="150">
        <v>0</v>
      </c>
      <c r="F437" s="44"/>
      <c r="G437" s="45"/>
    </row>
    <row r="438" spans="3:7" s="46" customFormat="1" ht="25.15" customHeight="1">
      <c r="C438" s="148" t="s">
        <v>335</v>
      </c>
      <c r="D438" s="149">
        <v>0</v>
      </c>
      <c r="E438" s="150">
        <v>0</v>
      </c>
      <c r="F438" s="44"/>
      <c r="G438" s="45"/>
    </row>
    <row r="439" spans="3:7" s="46" customFormat="1" ht="25.15" customHeight="1">
      <c r="C439" s="152" t="s">
        <v>336</v>
      </c>
      <c r="D439" s="157">
        <v>11120.44</v>
      </c>
      <c r="E439" s="158">
        <v>1.6583446096889024E-4</v>
      </c>
      <c r="F439" s="48"/>
      <c r="G439" s="45"/>
    </row>
    <row r="440" spans="3:7" s="46" customFormat="1" ht="25.15" customHeight="1"/>
    <row r="441" spans="3:7" s="46" customFormat="1" ht="25.15" customHeight="1"/>
    <row r="442" spans="3:7" s="46" customFormat="1" ht="25.15" customHeight="1"/>
    <row r="443" spans="3:7" s="46" customFormat="1" ht="25.15" customHeight="1"/>
    <row r="444" spans="3:7" s="46" customFormat="1" ht="25.15" customHeight="1">
      <c r="C444" s="141" t="s">
        <v>337</v>
      </c>
      <c r="D444" s="156">
        <f>SUM(D445:D446)</f>
        <v>0</v>
      </c>
      <c r="E444" s="143">
        <v>0</v>
      </c>
      <c r="F444" s="144"/>
      <c r="G444" s="45"/>
    </row>
    <row r="445" spans="3:7" s="46" customFormat="1" ht="25.15" customHeight="1">
      <c r="C445" s="148" t="s">
        <v>338</v>
      </c>
      <c r="D445" s="149">
        <v>0</v>
      </c>
      <c r="E445" s="150">
        <v>0</v>
      </c>
      <c r="F445" s="44"/>
      <c r="G445" s="45"/>
    </row>
    <row r="446" spans="3:7" s="46" customFormat="1" ht="25.15" customHeight="1">
      <c r="C446" s="148" t="s">
        <v>339</v>
      </c>
      <c r="D446" s="149">
        <v>0</v>
      </c>
      <c r="E446" s="150">
        <v>0</v>
      </c>
      <c r="F446" s="44"/>
      <c r="G446" s="45"/>
    </row>
    <row r="447" spans="3:7" s="46" customFormat="1" ht="25.15" customHeight="1">
      <c r="C447" s="145" t="s">
        <v>340</v>
      </c>
      <c r="D447" s="146">
        <f>SUM(D448:D452)</f>
        <v>0</v>
      </c>
      <c r="E447" s="147">
        <v>0</v>
      </c>
      <c r="F447" s="44"/>
      <c r="G447" s="45"/>
    </row>
    <row r="448" spans="3:7" s="46" customFormat="1" ht="25.15" customHeight="1">
      <c r="C448" s="148" t="s">
        <v>341</v>
      </c>
      <c r="D448" s="149">
        <v>0</v>
      </c>
      <c r="E448" s="150">
        <v>0</v>
      </c>
      <c r="F448" s="44"/>
      <c r="G448" s="45"/>
    </row>
    <row r="449" spans="3:7" s="46" customFormat="1" ht="25.15" customHeight="1">
      <c r="C449" s="148" t="s">
        <v>342</v>
      </c>
      <c r="D449" s="149">
        <v>0</v>
      </c>
      <c r="E449" s="150">
        <v>0</v>
      </c>
      <c r="F449" s="44"/>
      <c r="G449" s="45"/>
    </row>
    <row r="450" spans="3:7" s="46" customFormat="1" ht="25.15" customHeight="1">
      <c r="C450" s="148" t="s">
        <v>343</v>
      </c>
      <c r="D450" s="149">
        <v>0</v>
      </c>
      <c r="E450" s="150">
        <v>0</v>
      </c>
      <c r="F450" s="44"/>
      <c r="G450" s="45"/>
    </row>
    <row r="451" spans="3:7" s="46" customFormat="1" ht="25.15" customHeight="1">
      <c r="C451" s="148" t="s">
        <v>344</v>
      </c>
      <c r="D451" s="149">
        <v>0</v>
      </c>
      <c r="E451" s="150">
        <v>0</v>
      </c>
      <c r="F451" s="44"/>
      <c r="G451" s="45"/>
    </row>
    <row r="452" spans="3:7" s="46" customFormat="1" ht="25.15" customHeight="1">
      <c r="C452" s="148" t="s">
        <v>345</v>
      </c>
      <c r="D452" s="149">
        <v>0</v>
      </c>
      <c r="E452" s="150">
        <v>0</v>
      </c>
      <c r="F452" s="44"/>
      <c r="G452" s="45"/>
    </row>
    <row r="453" spans="3:7" s="46" customFormat="1" ht="25.15" customHeight="1">
      <c r="C453" s="145" t="s">
        <v>346</v>
      </c>
      <c r="D453" s="146">
        <f>SUM(D454)</f>
        <v>0</v>
      </c>
      <c r="E453" s="147">
        <v>0</v>
      </c>
      <c r="F453" s="44"/>
      <c r="G453" s="45"/>
    </row>
    <row r="454" spans="3:7" s="46" customFormat="1" ht="25.15" customHeight="1">
      <c r="C454" s="148" t="s">
        <v>347</v>
      </c>
      <c r="D454" s="149">
        <v>0</v>
      </c>
      <c r="E454" s="150">
        <v>0</v>
      </c>
      <c r="F454" s="44"/>
      <c r="G454" s="45"/>
    </row>
    <row r="455" spans="3:7" s="46" customFormat="1" ht="25.15" customHeight="1">
      <c r="C455" s="148" t="s">
        <v>348</v>
      </c>
      <c r="D455" s="146">
        <f>SUM(D456)</f>
        <v>0</v>
      </c>
      <c r="E455" s="150">
        <v>0</v>
      </c>
      <c r="F455" s="44"/>
      <c r="G455" s="45"/>
    </row>
    <row r="456" spans="3:7" s="46" customFormat="1" ht="25.15" customHeight="1">
      <c r="C456" s="148" t="s">
        <v>349</v>
      </c>
      <c r="D456" s="149">
        <v>0</v>
      </c>
      <c r="E456" s="150">
        <v>0</v>
      </c>
      <c r="F456" s="44"/>
      <c r="G456" s="45"/>
    </row>
    <row r="457" spans="3:7" s="46" customFormat="1" ht="25.15" customHeight="1">
      <c r="C457" s="145" t="s">
        <v>350</v>
      </c>
      <c r="D457" s="146">
        <f>SUM(D458:D465)</f>
        <v>-1.91</v>
      </c>
      <c r="E457" s="147">
        <v>-2.8483029488993272E-8</v>
      </c>
      <c r="F457" s="44"/>
      <c r="G457" s="45"/>
    </row>
    <row r="458" spans="3:7" s="46" customFormat="1" ht="25.15" customHeight="1">
      <c r="C458" s="148" t="s">
        <v>351</v>
      </c>
      <c r="D458" s="149">
        <v>0</v>
      </c>
      <c r="E458" s="150">
        <v>0</v>
      </c>
      <c r="F458" s="44"/>
      <c r="G458" s="45"/>
    </row>
    <row r="459" spans="3:7" s="46" customFormat="1" ht="25.15" customHeight="1">
      <c r="C459" s="148" t="s">
        <v>352</v>
      </c>
      <c r="D459" s="149">
        <v>0</v>
      </c>
      <c r="E459" s="150">
        <v>0</v>
      </c>
      <c r="F459" s="44"/>
      <c r="G459" s="45"/>
    </row>
    <row r="460" spans="3:7" s="46" customFormat="1" ht="25.15" customHeight="1">
      <c r="C460" s="148" t="s">
        <v>353</v>
      </c>
      <c r="D460" s="149">
        <v>0</v>
      </c>
      <c r="E460" s="150">
        <v>0</v>
      </c>
      <c r="F460" s="44"/>
      <c r="G460" s="45"/>
    </row>
    <row r="461" spans="3:7" s="46" customFormat="1" ht="25.15" customHeight="1">
      <c r="C461" s="148" t="s">
        <v>354</v>
      </c>
      <c r="D461" s="149">
        <v>0</v>
      </c>
      <c r="E461" s="150">
        <v>0</v>
      </c>
      <c r="F461" s="44"/>
      <c r="G461" s="45"/>
    </row>
    <row r="462" spans="3:7" s="46" customFormat="1" ht="25.15" customHeight="1">
      <c r="C462" s="148" t="s">
        <v>355</v>
      </c>
      <c r="D462" s="149">
        <v>0</v>
      </c>
      <c r="E462" s="150">
        <v>0</v>
      </c>
      <c r="F462" s="44"/>
      <c r="G462" s="45"/>
    </row>
    <row r="463" spans="3:7" s="46" customFormat="1" ht="25.15" customHeight="1">
      <c r="C463" s="148" t="s">
        <v>356</v>
      </c>
      <c r="D463" s="149">
        <v>0</v>
      </c>
      <c r="E463" s="150">
        <v>0</v>
      </c>
      <c r="F463" s="44"/>
      <c r="G463" s="45"/>
    </row>
    <row r="464" spans="3:7" s="46" customFormat="1" ht="25.15" customHeight="1">
      <c r="C464" s="148" t="s">
        <v>357</v>
      </c>
      <c r="D464" s="149">
        <v>0</v>
      </c>
      <c r="E464" s="150">
        <v>0</v>
      </c>
      <c r="F464" s="44"/>
      <c r="G464" s="45"/>
    </row>
    <row r="465" spans="3:7" s="46" customFormat="1" ht="25.15" customHeight="1">
      <c r="C465" s="148" t="s">
        <v>358</v>
      </c>
      <c r="D465" s="149">
        <v>-1.91</v>
      </c>
      <c r="E465" s="150">
        <v>-2.8483029488993272E-8</v>
      </c>
      <c r="F465" s="44"/>
      <c r="G465" s="45"/>
    </row>
    <row r="466" spans="3:7" s="46" customFormat="1" ht="25.15" customHeight="1">
      <c r="C466" s="145" t="s">
        <v>359</v>
      </c>
      <c r="D466" s="146">
        <f>SUM(D467)</f>
        <v>0</v>
      </c>
      <c r="E466" s="147">
        <v>0</v>
      </c>
      <c r="F466" s="44"/>
      <c r="G466" s="45"/>
    </row>
    <row r="467" spans="3:7" s="46" customFormat="1" ht="25.15" customHeight="1">
      <c r="C467" s="145" t="s">
        <v>360</v>
      </c>
      <c r="D467" s="146">
        <f>SUM(D468)</f>
        <v>0</v>
      </c>
      <c r="E467" s="147">
        <v>0</v>
      </c>
      <c r="F467" s="44"/>
      <c r="G467" s="45"/>
    </row>
    <row r="468" spans="3:7" s="46" customFormat="1" ht="25.15" customHeight="1">
      <c r="C468" s="152" t="s">
        <v>361</v>
      </c>
      <c r="D468" s="157">
        <v>0</v>
      </c>
      <c r="E468" s="158">
        <v>0</v>
      </c>
      <c r="F468" s="48"/>
      <c r="G468" s="45"/>
    </row>
    <row r="469" spans="3:7" s="46" customFormat="1"/>
    <row r="470" spans="3:7" s="46" customFormat="1"/>
    <row r="471" spans="3:7" s="46" customFormat="1"/>
    <row r="472" spans="3:7" s="46" customFormat="1"/>
    <row r="473" spans="3:7" s="46" customFormat="1">
      <c r="C473" s="98" t="s">
        <v>362</v>
      </c>
    </row>
    <row r="474" spans="3:7" s="46" customFormat="1"/>
    <row r="475" spans="3:7" s="46" customFormat="1" ht="28.5" customHeight="1">
      <c r="C475" s="88" t="s">
        <v>363</v>
      </c>
      <c r="D475" s="99" t="s">
        <v>9</v>
      </c>
      <c r="E475" s="26" t="s">
        <v>10</v>
      </c>
      <c r="F475" s="26" t="s">
        <v>125</v>
      </c>
      <c r="G475" s="52"/>
    </row>
    <row r="476" spans="3:7" s="46" customFormat="1" ht="25.15" customHeight="1">
      <c r="C476" s="76" t="s">
        <v>364</v>
      </c>
      <c r="D476" s="160">
        <v>2410352786.96</v>
      </c>
      <c r="E476" s="161" t="s">
        <v>365</v>
      </c>
      <c r="F476" s="161" t="s">
        <v>366</v>
      </c>
      <c r="G476" s="162"/>
    </row>
    <row r="477" spans="3:7" s="46" customFormat="1" ht="25.15" customHeight="1">
      <c r="C477" s="76" t="s">
        <v>367</v>
      </c>
      <c r="D477" s="163">
        <v>0</v>
      </c>
      <c r="E477" s="164"/>
      <c r="F477" s="164"/>
      <c r="G477" s="165"/>
    </row>
    <row r="478" spans="3:7" s="46" customFormat="1" ht="25.15" customHeight="1">
      <c r="C478" s="78" t="s">
        <v>368</v>
      </c>
      <c r="D478" s="166">
        <v>0</v>
      </c>
      <c r="E478" s="167"/>
      <c r="F478" s="167"/>
      <c r="G478" s="165"/>
    </row>
    <row r="479" spans="3:7" s="46" customFormat="1" ht="18" customHeight="1"/>
    <row r="480" spans="3:7" s="46" customFormat="1">
      <c r="C480" s="168"/>
      <c r="D480" s="168"/>
      <c r="E480" s="168"/>
    </row>
    <row r="481" spans="3:7" s="46" customFormat="1" ht="27" customHeight="1">
      <c r="C481" s="88" t="s">
        <v>369</v>
      </c>
      <c r="D481" s="89" t="s">
        <v>9</v>
      </c>
      <c r="E481" s="26" t="s">
        <v>370</v>
      </c>
    </row>
    <row r="482" spans="3:7" s="46" customFormat="1" ht="19.5" customHeight="1">
      <c r="C482" s="76" t="s">
        <v>371</v>
      </c>
      <c r="D482" s="169">
        <v>10974409.789999999</v>
      </c>
      <c r="E482" s="161" t="s">
        <v>372</v>
      </c>
    </row>
    <row r="483" spans="3:7" s="46" customFormat="1" ht="18" customHeight="1">
      <c r="C483" s="76" t="s">
        <v>373</v>
      </c>
      <c r="D483" s="170">
        <v>-25619537.09</v>
      </c>
      <c r="E483" s="171" t="s">
        <v>374</v>
      </c>
    </row>
    <row r="484" spans="3:7" s="46" customFormat="1" ht="18" customHeight="1">
      <c r="C484" s="76" t="s">
        <v>375</v>
      </c>
      <c r="D484" s="172">
        <f>SUM(D485:D488)</f>
        <v>0</v>
      </c>
      <c r="E484" s="164"/>
    </row>
    <row r="485" spans="3:7" s="46" customFormat="1" ht="18" customHeight="1">
      <c r="C485" s="173" t="s">
        <v>376</v>
      </c>
      <c r="D485" s="170">
        <v>0</v>
      </c>
      <c r="E485" s="164"/>
    </row>
    <row r="486" spans="3:7" s="46" customFormat="1" ht="18" customHeight="1">
      <c r="C486" s="173" t="s">
        <v>377</v>
      </c>
      <c r="D486" s="170">
        <v>0</v>
      </c>
      <c r="E486" s="164"/>
    </row>
    <row r="487" spans="3:7" s="46" customFormat="1" ht="18" customHeight="1">
      <c r="C487" s="173" t="s">
        <v>378</v>
      </c>
      <c r="D487" s="170">
        <v>0</v>
      </c>
      <c r="E487" s="164"/>
    </row>
    <row r="488" spans="3:7" s="46" customFormat="1" ht="18" customHeight="1">
      <c r="C488" s="173" t="s">
        <v>379</v>
      </c>
      <c r="D488" s="170">
        <v>0</v>
      </c>
      <c r="E488" s="164"/>
    </row>
    <row r="489" spans="3:7" s="46" customFormat="1" ht="18" customHeight="1">
      <c r="C489" s="76" t="s">
        <v>380</v>
      </c>
      <c r="D489" s="172">
        <f>SUM(D490:D492)</f>
        <v>0</v>
      </c>
      <c r="E489" s="164"/>
    </row>
    <row r="490" spans="3:7" s="46" customFormat="1" ht="18" customHeight="1">
      <c r="C490" s="173" t="s">
        <v>381</v>
      </c>
      <c r="D490" s="170">
        <v>0</v>
      </c>
      <c r="E490" s="164"/>
    </row>
    <row r="491" spans="3:7" s="46" customFormat="1" ht="18" customHeight="1">
      <c r="C491" s="173" t="s">
        <v>382</v>
      </c>
      <c r="D491" s="170">
        <v>0</v>
      </c>
      <c r="E491" s="164"/>
    </row>
    <row r="492" spans="3:7" s="46" customFormat="1" ht="18" customHeight="1">
      <c r="C492" s="173" t="s">
        <v>383</v>
      </c>
      <c r="D492" s="170">
        <v>0</v>
      </c>
      <c r="E492" s="164"/>
    </row>
    <row r="493" spans="3:7" s="46" customFormat="1" ht="18" customHeight="1">
      <c r="C493" s="76" t="s">
        <v>384</v>
      </c>
      <c r="D493" s="172">
        <f>SUM(D494:D495)</f>
        <v>-1265.77</v>
      </c>
      <c r="E493" s="164"/>
    </row>
    <row r="494" spans="3:7" s="46" customFormat="1" ht="18" customHeight="1">
      <c r="C494" s="173" t="s">
        <v>385</v>
      </c>
      <c r="D494" s="174">
        <v>0</v>
      </c>
      <c r="E494" s="164"/>
    </row>
    <row r="495" spans="3:7" s="46" customFormat="1" ht="18" customHeight="1">
      <c r="C495" s="175" t="s">
        <v>386</v>
      </c>
      <c r="D495" s="176">
        <v>-1265.77</v>
      </c>
      <c r="E495" s="167"/>
    </row>
    <row r="496" spans="3:7" s="46" customFormat="1">
      <c r="D496" s="51"/>
      <c r="E496" s="51"/>
      <c r="F496" s="51"/>
      <c r="G496" s="51"/>
    </row>
    <row r="497" spans="3:5" s="46" customFormat="1"/>
    <row r="498" spans="3:5" s="46" customFormat="1"/>
    <row r="499" spans="3:5" s="46" customFormat="1">
      <c r="C499" s="98" t="s">
        <v>387</v>
      </c>
    </row>
    <row r="500" spans="3:5" s="46" customFormat="1"/>
    <row r="501" spans="3:5" s="46" customFormat="1" ht="30.75" customHeight="1">
      <c r="C501" s="88" t="s">
        <v>388</v>
      </c>
      <c r="D501" s="89" t="s">
        <v>389</v>
      </c>
      <c r="E501" s="26" t="s">
        <v>390</v>
      </c>
    </row>
    <row r="502" spans="3:5" s="46" customFormat="1" ht="25.15" customHeight="1">
      <c r="C502" s="173" t="s">
        <v>391</v>
      </c>
      <c r="D502" s="169">
        <v>0</v>
      </c>
      <c r="E502" s="169">
        <v>0</v>
      </c>
    </row>
    <row r="503" spans="3:5" s="46" customFormat="1" ht="25.15" customHeight="1">
      <c r="C503" s="173" t="s">
        <v>392</v>
      </c>
      <c r="D503" s="170">
        <v>137370514.16999999</v>
      </c>
      <c r="E503" s="170">
        <v>270622754.37</v>
      </c>
    </row>
    <row r="504" spans="3:5" s="46" customFormat="1" ht="25.15" customHeight="1">
      <c r="C504" s="173" t="s">
        <v>393</v>
      </c>
      <c r="D504" s="170">
        <v>0</v>
      </c>
      <c r="E504" s="170">
        <v>0</v>
      </c>
    </row>
    <row r="505" spans="3:5" s="46" customFormat="1" ht="25.15" customHeight="1">
      <c r="C505" s="173" t="s">
        <v>394</v>
      </c>
      <c r="D505" s="170">
        <v>0</v>
      </c>
      <c r="E505" s="170">
        <v>0</v>
      </c>
    </row>
    <row r="506" spans="3:5" s="46" customFormat="1" ht="25.15" customHeight="1">
      <c r="C506" s="173" t="s">
        <v>395</v>
      </c>
      <c r="D506" s="170">
        <v>0</v>
      </c>
      <c r="E506" s="170">
        <v>0</v>
      </c>
    </row>
    <row r="507" spans="3:5" s="46" customFormat="1" ht="25.15" customHeight="1">
      <c r="C507" s="173" t="s">
        <v>396</v>
      </c>
      <c r="D507" s="170">
        <v>28011570.239999998</v>
      </c>
      <c r="E507" s="170">
        <v>21807090.59</v>
      </c>
    </row>
    <row r="508" spans="3:5" s="46" customFormat="1" ht="25.15" customHeight="1">
      <c r="C508" s="173" t="s">
        <v>397</v>
      </c>
      <c r="D508" s="170">
        <v>0</v>
      </c>
      <c r="E508" s="170">
        <v>0</v>
      </c>
    </row>
    <row r="509" spans="3:5" s="46" customFormat="1" ht="25.15" customHeight="1">
      <c r="C509" s="78" t="s">
        <v>398</v>
      </c>
      <c r="D509" s="177">
        <f>SUM(D502:D508)</f>
        <v>165382084.41</v>
      </c>
      <c r="E509" s="177">
        <f>SUM(E502:E508)</f>
        <v>292429844.95999998</v>
      </c>
    </row>
    <row r="510" spans="3:5" s="46" customFormat="1" ht="17.100000000000001" customHeight="1">
      <c r="C510" s="178"/>
      <c r="D510" s="165"/>
      <c r="E510" s="165"/>
    </row>
    <row r="511" spans="3:5" s="46" customFormat="1" ht="21.75" customHeight="1">
      <c r="C511" s="97"/>
      <c r="D511" s="179"/>
      <c r="E511" s="179"/>
    </row>
    <row r="512" spans="3:5" s="46" customFormat="1" ht="21.75" customHeight="1">
      <c r="C512" s="97"/>
      <c r="D512" s="179"/>
      <c r="E512" s="179"/>
    </row>
    <row r="513" spans="3:7" s="46" customFormat="1" ht="24" customHeight="1">
      <c r="C513" s="88" t="s">
        <v>399</v>
      </c>
      <c r="D513" s="89" t="s">
        <v>9</v>
      </c>
      <c r="E513" s="26" t="s">
        <v>400</v>
      </c>
      <c r="F513" s="26" t="s">
        <v>401</v>
      </c>
      <c r="G513" s="52"/>
    </row>
    <row r="514" spans="3:7" s="46" customFormat="1" ht="25.15" customHeight="1">
      <c r="C514" s="76" t="s">
        <v>59</v>
      </c>
      <c r="D514" s="180">
        <f>SUM(D515:D521)</f>
        <v>2106554223.27</v>
      </c>
      <c r="E514" s="77"/>
      <c r="F514" s="181"/>
      <c r="G514" s="97"/>
    </row>
    <row r="515" spans="3:7" s="46" customFormat="1" ht="25.15" customHeight="1">
      <c r="C515" s="173" t="s">
        <v>60</v>
      </c>
      <c r="D515" s="170">
        <v>0</v>
      </c>
      <c r="E515" s="70"/>
      <c r="F515" s="94"/>
      <c r="G515" s="97"/>
    </row>
    <row r="516" spans="3:7" s="46" customFormat="1" ht="25.15" customHeight="1">
      <c r="C516" s="173" t="s">
        <v>402</v>
      </c>
      <c r="D516" s="170">
        <v>0</v>
      </c>
      <c r="E516" s="70"/>
      <c r="F516" s="94"/>
      <c r="G516" s="97"/>
    </row>
    <row r="517" spans="3:7" s="46" customFormat="1" ht="25.15" customHeight="1">
      <c r="C517" s="173" t="s">
        <v>62</v>
      </c>
      <c r="D517" s="170">
        <v>0</v>
      </c>
      <c r="E517" s="70"/>
      <c r="F517" s="94"/>
      <c r="G517" s="97"/>
    </row>
    <row r="518" spans="3:7" s="46" customFormat="1" ht="25.15" customHeight="1">
      <c r="C518" s="173" t="s">
        <v>63</v>
      </c>
      <c r="D518" s="170">
        <v>0</v>
      </c>
      <c r="E518" s="70"/>
      <c r="F518" s="94"/>
      <c r="G518" s="97"/>
    </row>
    <row r="519" spans="3:7" s="46" customFormat="1" ht="25.15" customHeight="1">
      <c r="C519" s="173" t="s">
        <v>64</v>
      </c>
      <c r="D519" s="170">
        <v>0</v>
      </c>
      <c r="E519" s="70"/>
      <c r="F519" s="94"/>
      <c r="G519" s="97"/>
    </row>
    <row r="520" spans="3:7" s="46" customFormat="1" ht="25.15" customHeight="1">
      <c r="C520" s="173" t="s">
        <v>65</v>
      </c>
      <c r="D520" s="170">
        <v>2106554223.27</v>
      </c>
      <c r="E520" s="70"/>
      <c r="F520" s="94"/>
      <c r="G520" s="97"/>
    </row>
    <row r="521" spans="3:7" s="46" customFormat="1" ht="25.15" customHeight="1">
      <c r="C521" s="173" t="s">
        <v>66</v>
      </c>
      <c r="D521" s="170">
        <v>0</v>
      </c>
      <c r="E521" s="70"/>
      <c r="F521" s="94"/>
      <c r="G521" s="97"/>
    </row>
    <row r="522" spans="3:7" s="46" customFormat="1" ht="25.15" customHeight="1">
      <c r="C522" s="76" t="s">
        <v>67</v>
      </c>
      <c r="D522" s="172">
        <f>SUM(D523:D530)</f>
        <v>51909724.269999996</v>
      </c>
      <c r="E522" s="70"/>
      <c r="F522" s="94"/>
      <c r="G522" s="97"/>
    </row>
    <row r="523" spans="3:7" s="46" customFormat="1" ht="25.15" customHeight="1">
      <c r="C523" s="173" t="s">
        <v>68</v>
      </c>
      <c r="D523" s="170">
        <v>13831382.300000001</v>
      </c>
      <c r="E523" s="70"/>
      <c r="F523" s="94"/>
      <c r="G523" s="97"/>
    </row>
    <row r="524" spans="3:7" s="46" customFormat="1" ht="25.15" customHeight="1">
      <c r="C524" s="173" t="s">
        <v>69</v>
      </c>
      <c r="D524" s="170">
        <v>4371227.91</v>
      </c>
      <c r="E524" s="70"/>
      <c r="F524" s="94"/>
      <c r="G524" s="97"/>
    </row>
    <row r="525" spans="3:7" s="46" customFormat="1" ht="25.15" customHeight="1">
      <c r="C525" s="173" t="s">
        <v>70</v>
      </c>
      <c r="D525" s="170">
        <v>10910480.82</v>
      </c>
      <c r="E525" s="70"/>
      <c r="F525" s="94"/>
      <c r="G525" s="97"/>
    </row>
    <row r="526" spans="3:7" s="46" customFormat="1" ht="25.15" customHeight="1">
      <c r="C526" s="173" t="s">
        <v>71</v>
      </c>
      <c r="D526" s="170">
        <v>11371414.939999999</v>
      </c>
      <c r="E526" s="70"/>
      <c r="F526" s="94"/>
      <c r="G526" s="97"/>
    </row>
    <row r="527" spans="3:7" s="46" customFormat="1" ht="25.15" customHeight="1">
      <c r="C527" s="173" t="s">
        <v>72</v>
      </c>
      <c r="D527" s="170">
        <v>0</v>
      </c>
      <c r="E527" s="70"/>
      <c r="F527" s="94"/>
      <c r="G527" s="97"/>
    </row>
    <row r="528" spans="3:7" s="46" customFormat="1" ht="25.15" customHeight="1">
      <c r="C528" s="173" t="s">
        <v>73</v>
      </c>
      <c r="D528" s="170">
        <v>11425218.300000001</v>
      </c>
      <c r="E528" s="70"/>
      <c r="F528" s="94"/>
      <c r="G528" s="97"/>
    </row>
    <row r="529" spans="3:9" s="46" customFormat="1" ht="25.15" customHeight="1">
      <c r="C529" s="173" t="s">
        <v>74</v>
      </c>
      <c r="D529" s="170">
        <v>0</v>
      </c>
      <c r="E529" s="70"/>
      <c r="F529" s="94"/>
      <c r="G529" s="97"/>
    </row>
    <row r="530" spans="3:9" s="46" customFormat="1" ht="25.15" customHeight="1">
      <c r="C530" s="173" t="s">
        <v>75</v>
      </c>
      <c r="D530" s="170">
        <v>0</v>
      </c>
      <c r="E530" s="70"/>
      <c r="F530" s="94"/>
      <c r="G530" s="97"/>
    </row>
    <row r="531" spans="3:9" s="46" customFormat="1" ht="25.15" customHeight="1">
      <c r="C531" s="76" t="s">
        <v>85</v>
      </c>
      <c r="D531" s="172">
        <f>SUM(D532:D536)</f>
        <v>0</v>
      </c>
      <c r="E531" s="70"/>
      <c r="F531" s="94"/>
      <c r="G531" s="97"/>
    </row>
    <row r="532" spans="3:9" s="46" customFormat="1" ht="25.15" customHeight="1">
      <c r="C532" s="173" t="s">
        <v>403</v>
      </c>
      <c r="D532" s="170">
        <v>0</v>
      </c>
      <c r="E532" s="70"/>
      <c r="F532" s="94"/>
      <c r="G532" s="97"/>
    </row>
    <row r="533" spans="3:9" s="46" customFormat="1" ht="25.15" customHeight="1">
      <c r="C533" s="173" t="s">
        <v>86</v>
      </c>
      <c r="D533" s="170">
        <v>0</v>
      </c>
      <c r="E533" s="70"/>
      <c r="F533" s="94"/>
      <c r="G533" s="97"/>
    </row>
    <row r="534" spans="3:9" s="46" customFormat="1" ht="25.15" customHeight="1">
      <c r="C534" s="173" t="s">
        <v>87</v>
      </c>
      <c r="D534" s="170">
        <v>0</v>
      </c>
      <c r="E534" s="70"/>
      <c r="F534" s="94"/>
      <c r="G534" s="97"/>
    </row>
    <row r="535" spans="3:9" s="46" customFormat="1" ht="25.15" customHeight="1">
      <c r="C535" s="173" t="s">
        <v>88</v>
      </c>
      <c r="D535" s="170">
        <v>0</v>
      </c>
      <c r="E535" s="70"/>
      <c r="F535" s="94"/>
      <c r="G535" s="97"/>
    </row>
    <row r="536" spans="3:9" s="46" customFormat="1" ht="25.15" customHeight="1">
      <c r="C536" s="182" t="s">
        <v>89</v>
      </c>
      <c r="D536" s="183">
        <v>0</v>
      </c>
      <c r="E536" s="72"/>
      <c r="F536" s="96"/>
      <c r="G536" s="97"/>
    </row>
    <row r="537" spans="3:9" s="46" customFormat="1">
      <c r="D537" s="51"/>
      <c r="H537" s="97"/>
      <c r="I537" s="97"/>
    </row>
    <row r="538" spans="3:9" s="46" customFormat="1">
      <c r="D538" s="51"/>
      <c r="H538" s="97"/>
      <c r="I538" s="97"/>
    </row>
    <row r="539" spans="3:9" s="46" customFormat="1">
      <c r="D539" s="51"/>
      <c r="H539" s="97"/>
      <c r="I539" s="97"/>
    </row>
    <row r="540" spans="3:9" s="46" customFormat="1">
      <c r="C540" s="98" t="s">
        <v>404</v>
      </c>
      <c r="D540" s="51"/>
      <c r="H540" s="97"/>
      <c r="I540" s="97"/>
    </row>
    <row r="541" spans="3:9" s="46" customFormat="1">
      <c r="C541" s="168"/>
      <c r="H541" s="97"/>
      <c r="I541" s="97"/>
    </row>
    <row r="542" spans="3:9" s="46" customFormat="1">
      <c r="C542" s="168"/>
      <c r="H542" s="97"/>
      <c r="I542" s="97"/>
    </row>
    <row r="543" spans="3:9" s="46" customFormat="1">
      <c r="C543" s="88" t="s">
        <v>405</v>
      </c>
      <c r="D543" s="89" t="s">
        <v>390</v>
      </c>
      <c r="E543" s="26" t="s">
        <v>389</v>
      </c>
      <c r="H543" s="97"/>
      <c r="I543" s="97"/>
    </row>
    <row r="544" spans="3:9" s="46" customFormat="1" ht="25.15" customHeight="1">
      <c r="C544" s="184" t="s">
        <v>327</v>
      </c>
      <c r="D544" s="169">
        <f>SUM(D545+D554+D557+D563+D565+D567)</f>
        <v>11118.53</v>
      </c>
      <c r="E544" s="185">
        <v>0</v>
      </c>
      <c r="H544" s="97"/>
      <c r="I544" s="97"/>
    </row>
    <row r="545" spans="3:9" s="46" customFormat="1" ht="25.15" customHeight="1">
      <c r="C545" s="186" t="s">
        <v>328</v>
      </c>
      <c r="D545" s="172">
        <f>SUM(D546:D553)</f>
        <v>11120.44</v>
      </c>
      <c r="E545" s="185">
        <v>0</v>
      </c>
      <c r="H545" s="97"/>
      <c r="I545" s="97"/>
    </row>
    <row r="546" spans="3:9" s="46" customFormat="1" ht="25.15" customHeight="1">
      <c r="C546" s="187" t="s">
        <v>329</v>
      </c>
      <c r="D546" s="170">
        <v>0</v>
      </c>
      <c r="E546" s="185">
        <v>0</v>
      </c>
      <c r="H546" s="97"/>
      <c r="I546" s="97"/>
    </row>
    <row r="547" spans="3:9" s="46" customFormat="1" ht="25.15" customHeight="1">
      <c r="C547" s="187" t="s">
        <v>330</v>
      </c>
      <c r="D547" s="170">
        <v>0</v>
      </c>
      <c r="E547" s="185">
        <v>0</v>
      </c>
      <c r="H547" s="97"/>
      <c r="I547" s="97"/>
    </row>
    <row r="548" spans="3:9" s="46" customFormat="1" ht="25.15" customHeight="1">
      <c r="C548" s="187" t="s">
        <v>331</v>
      </c>
      <c r="D548" s="170">
        <v>0</v>
      </c>
      <c r="E548" s="185">
        <v>0</v>
      </c>
      <c r="H548" s="97"/>
      <c r="I548" s="97"/>
    </row>
    <row r="549" spans="3:9" s="46" customFormat="1" ht="25.15" customHeight="1">
      <c r="C549" s="187" t="s">
        <v>332</v>
      </c>
      <c r="D549" s="170">
        <v>0</v>
      </c>
      <c r="E549" s="185">
        <v>0</v>
      </c>
      <c r="H549" s="97"/>
      <c r="I549" s="97"/>
    </row>
    <row r="550" spans="3:9" s="46" customFormat="1" ht="25.15" customHeight="1">
      <c r="C550" s="187" t="s">
        <v>333</v>
      </c>
      <c r="D550" s="170">
        <v>0</v>
      </c>
      <c r="E550" s="170">
        <v>0</v>
      </c>
      <c r="H550" s="97"/>
      <c r="I550" s="97"/>
    </row>
    <row r="551" spans="3:9" s="46" customFormat="1" ht="25.15" customHeight="1">
      <c r="C551" s="187" t="s">
        <v>334</v>
      </c>
      <c r="D551" s="170">
        <v>0</v>
      </c>
      <c r="E551" s="170">
        <v>0</v>
      </c>
      <c r="H551" s="97"/>
      <c r="I551" s="97"/>
    </row>
    <row r="552" spans="3:9" s="46" customFormat="1" ht="25.15" customHeight="1">
      <c r="C552" s="187" t="s">
        <v>335</v>
      </c>
      <c r="D552" s="170">
        <v>0</v>
      </c>
      <c r="E552" s="170">
        <v>0</v>
      </c>
      <c r="H552" s="97"/>
      <c r="I552" s="97"/>
    </row>
    <row r="553" spans="3:9" s="46" customFormat="1" ht="25.15" customHeight="1">
      <c r="C553" s="187" t="s">
        <v>336</v>
      </c>
      <c r="D553" s="170">
        <v>11120.44</v>
      </c>
      <c r="E553" s="170">
        <v>0</v>
      </c>
      <c r="H553" s="97"/>
      <c r="I553" s="97"/>
    </row>
    <row r="554" spans="3:9" s="46" customFormat="1" ht="25.15" customHeight="1">
      <c r="C554" s="186" t="s">
        <v>337</v>
      </c>
      <c r="D554" s="172">
        <f>SUM(D555:D556)</f>
        <v>0</v>
      </c>
      <c r="E554" s="170">
        <v>0</v>
      </c>
      <c r="H554" s="97"/>
      <c r="I554" s="97"/>
    </row>
    <row r="555" spans="3:9" s="46" customFormat="1" ht="25.15" customHeight="1">
      <c r="C555" s="187" t="s">
        <v>338</v>
      </c>
      <c r="D555" s="170">
        <v>0</v>
      </c>
      <c r="E555" s="170">
        <v>0</v>
      </c>
      <c r="H555" s="97"/>
      <c r="I555" s="97"/>
    </row>
    <row r="556" spans="3:9" s="46" customFormat="1" ht="25.15" customHeight="1">
      <c r="C556" s="187" t="s">
        <v>339</v>
      </c>
      <c r="D556" s="170">
        <v>0</v>
      </c>
      <c r="E556" s="170">
        <v>0</v>
      </c>
      <c r="H556" s="97"/>
      <c r="I556" s="97"/>
    </row>
    <row r="557" spans="3:9" s="46" customFormat="1" ht="25.15" customHeight="1">
      <c r="C557" s="186" t="s">
        <v>340</v>
      </c>
      <c r="D557" s="172">
        <f>SUM(D558:D562)</f>
        <v>0</v>
      </c>
      <c r="E557" s="170">
        <v>0</v>
      </c>
      <c r="H557" s="97"/>
      <c r="I557" s="97"/>
    </row>
    <row r="558" spans="3:9" s="46" customFormat="1" ht="25.15" customHeight="1">
      <c r="C558" s="187" t="s">
        <v>341</v>
      </c>
      <c r="D558" s="170">
        <v>0</v>
      </c>
      <c r="E558" s="170">
        <v>0</v>
      </c>
      <c r="H558" s="97"/>
      <c r="I558" s="97"/>
    </row>
    <row r="559" spans="3:9" s="46" customFormat="1" ht="25.15" customHeight="1">
      <c r="C559" s="187" t="s">
        <v>342</v>
      </c>
      <c r="D559" s="170">
        <v>0</v>
      </c>
      <c r="E559" s="170">
        <v>0</v>
      </c>
      <c r="H559" s="97"/>
      <c r="I559" s="97"/>
    </row>
    <row r="560" spans="3:9" s="46" customFormat="1" ht="25.15" customHeight="1">
      <c r="C560" s="187" t="s">
        <v>343</v>
      </c>
      <c r="D560" s="170">
        <v>0</v>
      </c>
      <c r="E560" s="170">
        <v>0</v>
      </c>
      <c r="H560" s="97"/>
      <c r="I560" s="97"/>
    </row>
    <row r="561" spans="3:11" s="46" customFormat="1" ht="25.15" customHeight="1">
      <c r="C561" s="187" t="s">
        <v>344</v>
      </c>
      <c r="D561" s="170">
        <v>0</v>
      </c>
      <c r="E561" s="170">
        <v>0</v>
      </c>
      <c r="H561" s="97"/>
      <c r="I561" s="97"/>
    </row>
    <row r="562" spans="3:11" s="46" customFormat="1" ht="25.15" customHeight="1">
      <c r="C562" s="187" t="s">
        <v>345</v>
      </c>
      <c r="D562" s="170">
        <v>0</v>
      </c>
      <c r="E562" s="170">
        <v>0</v>
      </c>
      <c r="H562" s="97"/>
      <c r="I562" s="97"/>
    </row>
    <row r="563" spans="3:11" s="46" customFormat="1" ht="25.15" customHeight="1">
      <c r="C563" s="186" t="s">
        <v>346</v>
      </c>
      <c r="D563" s="172">
        <f>SUM(D564)</f>
        <v>0</v>
      </c>
      <c r="E563" s="170">
        <v>0</v>
      </c>
      <c r="H563" s="97"/>
      <c r="I563" s="97"/>
    </row>
    <row r="564" spans="3:11" s="46" customFormat="1" ht="25.15" customHeight="1">
      <c r="C564" s="187" t="s">
        <v>347</v>
      </c>
      <c r="D564" s="170">
        <v>0</v>
      </c>
      <c r="E564" s="170">
        <v>0</v>
      </c>
      <c r="H564" s="97"/>
      <c r="I564" s="97"/>
    </row>
    <row r="565" spans="3:11" s="46" customFormat="1" ht="25.15" customHeight="1">
      <c r="C565" s="186" t="s">
        <v>348</v>
      </c>
      <c r="D565" s="172">
        <f>SUM(D566)</f>
        <v>0</v>
      </c>
      <c r="E565" s="170">
        <v>0</v>
      </c>
      <c r="H565" s="97"/>
      <c r="I565" s="97"/>
    </row>
    <row r="566" spans="3:11" s="46" customFormat="1" ht="25.15" customHeight="1">
      <c r="C566" s="187" t="s">
        <v>349</v>
      </c>
      <c r="D566" s="170">
        <v>0</v>
      </c>
      <c r="E566" s="170">
        <v>0</v>
      </c>
      <c r="H566" s="97"/>
      <c r="I566" s="97"/>
    </row>
    <row r="567" spans="3:11" s="46" customFormat="1" ht="25.15" customHeight="1">
      <c r="C567" s="186" t="s">
        <v>350</v>
      </c>
      <c r="D567" s="172">
        <f>SUM(D568:D575)</f>
        <v>-1.91</v>
      </c>
      <c r="E567" s="170">
        <v>0</v>
      </c>
      <c r="H567" s="97"/>
      <c r="I567" s="97"/>
    </row>
    <row r="568" spans="3:11" s="46" customFormat="1" ht="25.15" customHeight="1">
      <c r="C568" s="187" t="s">
        <v>351</v>
      </c>
      <c r="D568" s="170">
        <v>0</v>
      </c>
      <c r="E568" s="170">
        <v>0</v>
      </c>
      <c r="H568" s="97"/>
      <c r="I568" s="97"/>
    </row>
    <row r="569" spans="3:11" s="46" customFormat="1" ht="25.15" customHeight="1">
      <c r="C569" s="187" t="s">
        <v>352</v>
      </c>
      <c r="D569" s="170">
        <v>0</v>
      </c>
      <c r="E569" s="170">
        <v>0</v>
      </c>
      <c r="H569" s="97"/>
      <c r="I569" s="97"/>
    </row>
    <row r="570" spans="3:11" s="46" customFormat="1" ht="25.15" customHeight="1">
      <c r="C570" s="187" t="s">
        <v>353</v>
      </c>
      <c r="D570" s="170">
        <v>0</v>
      </c>
      <c r="E570" s="170">
        <v>0</v>
      </c>
      <c r="H570" s="97"/>
      <c r="I570" s="97"/>
    </row>
    <row r="571" spans="3:11" s="46" customFormat="1" ht="25.15" customHeight="1">
      <c r="C571" s="187" t="s">
        <v>354</v>
      </c>
      <c r="D571" s="170">
        <v>0</v>
      </c>
      <c r="E571" s="170">
        <v>0</v>
      </c>
      <c r="H571" s="97"/>
      <c r="I571" s="97"/>
    </row>
    <row r="572" spans="3:11" s="46" customFormat="1" ht="25.15" customHeight="1">
      <c r="C572" s="187" t="s">
        <v>355</v>
      </c>
      <c r="D572" s="170">
        <v>0</v>
      </c>
      <c r="E572" s="170">
        <v>0</v>
      </c>
      <c r="H572" s="97"/>
      <c r="I572" s="97"/>
    </row>
    <row r="573" spans="3:11" s="46" customFormat="1" ht="25.15" customHeight="1">
      <c r="C573" s="187" t="s">
        <v>356</v>
      </c>
      <c r="D573" s="170">
        <v>0</v>
      </c>
      <c r="E573" s="170">
        <v>0</v>
      </c>
      <c r="H573" s="97"/>
      <c r="I573" s="97"/>
    </row>
    <row r="574" spans="3:11" s="46" customFormat="1" ht="25.15" customHeight="1">
      <c r="C574" s="187" t="s">
        <v>357</v>
      </c>
      <c r="D574" s="170">
        <v>0</v>
      </c>
      <c r="E574" s="170">
        <v>0</v>
      </c>
      <c r="H574" s="97"/>
      <c r="I574" s="97"/>
    </row>
    <row r="575" spans="3:11" s="46" customFormat="1" ht="25.15" customHeight="1">
      <c r="C575" s="187" t="s">
        <v>358</v>
      </c>
      <c r="D575" s="170">
        <v>-1.91</v>
      </c>
      <c r="E575" s="170">
        <v>0</v>
      </c>
      <c r="H575" s="97"/>
      <c r="I575" s="97"/>
    </row>
    <row r="576" spans="3:11" s="46" customFormat="1" ht="25.15" customHeight="1">
      <c r="C576" s="186" t="s">
        <v>359</v>
      </c>
      <c r="D576" s="172">
        <f>SUM(D577)</f>
        <v>0</v>
      </c>
      <c r="E576" s="170">
        <v>0</v>
      </c>
      <c r="H576" s="188"/>
      <c r="I576" s="188"/>
      <c r="J576" s="189"/>
      <c r="K576" s="189"/>
    </row>
    <row r="577" spans="3:12" s="46" customFormat="1" ht="25.15" customHeight="1">
      <c r="C577" s="186" t="s">
        <v>360</v>
      </c>
      <c r="D577" s="172">
        <f>SUM(D578)</f>
        <v>0</v>
      </c>
      <c r="E577" s="170">
        <v>0</v>
      </c>
      <c r="H577" s="188"/>
      <c r="I577" s="188"/>
      <c r="J577" s="189"/>
      <c r="K577" s="189"/>
    </row>
    <row r="578" spans="3:12" s="46" customFormat="1" ht="25.15" customHeight="1">
      <c r="C578" s="190" t="s">
        <v>361</v>
      </c>
      <c r="D578" s="96">
        <v>0</v>
      </c>
      <c r="E578" s="65">
        <v>0</v>
      </c>
      <c r="F578" s="97"/>
      <c r="G578" s="97"/>
      <c r="H578" s="188"/>
      <c r="I578" s="188"/>
      <c r="J578" s="189"/>
      <c r="K578" s="189"/>
    </row>
    <row r="579" spans="3:12" s="46" customFormat="1">
      <c r="C579" s="168"/>
      <c r="E579" s="191"/>
      <c r="F579" s="97"/>
      <c r="G579" s="97"/>
      <c r="H579" s="188"/>
      <c r="I579" s="188"/>
      <c r="J579" s="189"/>
      <c r="K579" s="189"/>
    </row>
    <row r="580" spans="3:12" s="46" customFormat="1">
      <c r="C580" s="168"/>
      <c r="E580" s="191"/>
      <c r="F580" s="97"/>
      <c r="G580" s="97"/>
      <c r="H580" s="188"/>
      <c r="I580" s="188"/>
      <c r="J580" s="189"/>
      <c r="K580" s="189"/>
    </row>
    <row r="581" spans="3:12" s="46" customFormat="1">
      <c r="H581" s="188"/>
      <c r="I581" s="188"/>
      <c r="J581" s="189"/>
      <c r="K581" s="189"/>
    </row>
    <row r="582" spans="3:12" s="46" customFormat="1">
      <c r="C582" s="98" t="s">
        <v>406</v>
      </c>
      <c r="H582" s="188"/>
      <c r="I582" s="188"/>
      <c r="J582" s="189"/>
      <c r="K582" s="189"/>
    </row>
    <row r="583" spans="3:12" s="46" customFormat="1" ht="12" customHeight="1">
      <c r="C583" s="98" t="s">
        <v>407</v>
      </c>
      <c r="H583" s="188"/>
      <c r="I583" s="188"/>
      <c r="J583" s="189"/>
      <c r="K583" s="189"/>
    </row>
    <row r="584" spans="3:12" s="46" customFormat="1">
      <c r="C584" s="192"/>
      <c r="D584" s="192"/>
      <c r="E584" s="192"/>
      <c r="F584" s="192"/>
      <c r="G584" s="193"/>
      <c r="H584" s="188"/>
      <c r="I584" s="188"/>
      <c r="J584" s="189"/>
      <c r="K584" s="189"/>
    </row>
    <row r="585" spans="3:12" s="46" customFormat="1">
      <c r="H585" s="188"/>
      <c r="I585" s="188"/>
      <c r="J585" s="189"/>
      <c r="K585" s="189"/>
    </row>
    <row r="586" spans="3:12" s="46" customFormat="1">
      <c r="C586" s="194" t="s">
        <v>408</v>
      </c>
      <c r="D586" s="195"/>
      <c r="E586" s="195"/>
      <c r="F586" s="196"/>
      <c r="G586" s="197"/>
      <c r="H586" s="188"/>
      <c r="I586" s="188"/>
      <c r="J586" s="189"/>
      <c r="K586" s="189"/>
    </row>
    <row r="587" spans="3:12" s="46" customFormat="1">
      <c r="C587" s="198" t="s">
        <v>409</v>
      </c>
      <c r="D587" s="199"/>
      <c r="E587" s="199"/>
      <c r="F587" s="200"/>
      <c r="G587" s="201"/>
      <c r="H587" s="188"/>
      <c r="I587" s="202"/>
      <c r="J587" s="189"/>
      <c r="K587" s="189"/>
      <c r="L587" s="189"/>
    </row>
    <row r="588" spans="3:12" s="46" customFormat="1">
      <c r="C588" s="203" t="s">
        <v>410</v>
      </c>
      <c r="D588" s="204"/>
      <c r="E588" s="204"/>
      <c r="F588" s="205"/>
      <c r="G588" s="201"/>
      <c r="H588" s="206">
        <v>639022815.55999994</v>
      </c>
      <c r="I588" s="202"/>
      <c r="J588" s="207"/>
      <c r="K588" s="189"/>
      <c r="L588" s="189"/>
    </row>
    <row r="589" spans="3:12" s="46" customFormat="1">
      <c r="C589" s="208" t="s">
        <v>411</v>
      </c>
      <c r="D589" s="209"/>
      <c r="F589" s="210">
        <v>639022815.55999994</v>
      </c>
      <c r="G589" s="211"/>
      <c r="H589" s="212" t="s">
        <v>412</v>
      </c>
      <c r="I589" s="213"/>
      <c r="J589" s="214">
        <f>+[1]EAI!H59</f>
        <v>639022815.55999994</v>
      </c>
      <c r="K589" s="189"/>
      <c r="L589" s="189"/>
    </row>
    <row r="590" spans="3:12" s="46" customFormat="1">
      <c r="C590" s="215"/>
      <c r="D590" s="215"/>
      <c r="E590" s="97"/>
      <c r="F590" s="216"/>
      <c r="G590" s="216"/>
      <c r="H590" s="188"/>
      <c r="I590" s="202"/>
      <c r="J590" s="189"/>
      <c r="K590" s="189"/>
      <c r="L590" s="189"/>
    </row>
    <row r="591" spans="3:12" s="46" customFormat="1">
      <c r="C591" s="217" t="s">
        <v>413</v>
      </c>
      <c r="D591" s="217"/>
      <c r="E591" s="218"/>
      <c r="F591" s="219">
        <f>+SUM(E591:E596)</f>
        <v>-0.11</v>
      </c>
      <c r="G591" s="220"/>
      <c r="H591" s="188"/>
      <c r="I591" s="188"/>
      <c r="J591" s="221"/>
      <c r="K591" s="189"/>
      <c r="L591" s="189"/>
    </row>
    <row r="592" spans="3:12" s="46" customFormat="1">
      <c r="C592" s="222" t="s">
        <v>414</v>
      </c>
      <c r="D592" s="222"/>
      <c r="E592" s="223">
        <v>0</v>
      </c>
      <c r="F592" s="224"/>
      <c r="G592" s="224"/>
      <c r="H592" s="188"/>
      <c r="I592" s="188"/>
      <c r="J592" s="189"/>
      <c r="K592" s="189"/>
      <c r="L592" s="189"/>
    </row>
    <row r="593" spans="3:12" s="46" customFormat="1">
      <c r="C593" s="222" t="s">
        <v>415</v>
      </c>
      <c r="D593" s="222"/>
      <c r="E593" s="223">
        <v>0</v>
      </c>
      <c r="F593" s="224"/>
      <c r="G593" s="224"/>
      <c r="H593" s="188"/>
      <c r="I593" s="188"/>
      <c r="J593" s="189"/>
      <c r="K593" s="189"/>
      <c r="L593" s="189"/>
    </row>
    <row r="594" spans="3:12" s="46" customFormat="1">
      <c r="C594" s="222" t="s">
        <v>416</v>
      </c>
      <c r="D594" s="222"/>
      <c r="E594" s="223">
        <v>0</v>
      </c>
      <c r="F594" s="224"/>
      <c r="G594" s="224"/>
      <c r="H594" s="188"/>
      <c r="I594" s="188"/>
      <c r="J594" s="189"/>
      <c r="K594" s="189"/>
      <c r="L594" s="189"/>
    </row>
    <row r="595" spans="3:12" s="46" customFormat="1">
      <c r="C595" s="222" t="s">
        <v>417</v>
      </c>
      <c r="D595" s="222"/>
      <c r="E595" s="223">
        <v>-0.01</v>
      </c>
      <c r="F595" s="224"/>
      <c r="G595" s="224"/>
      <c r="H595" s="188"/>
      <c r="I595" s="188"/>
      <c r="J595" s="189"/>
      <c r="K595" s="189"/>
      <c r="L595" s="189"/>
    </row>
    <row r="596" spans="3:12" s="46" customFormat="1">
      <c r="C596" s="225" t="s">
        <v>418</v>
      </c>
      <c r="D596" s="226"/>
      <c r="E596" s="223">
        <v>-0.1</v>
      </c>
      <c r="F596" s="224"/>
      <c r="G596" s="224"/>
      <c r="H596" s="188"/>
      <c r="I596" s="188"/>
      <c r="J596" s="189"/>
      <c r="K596" s="189"/>
      <c r="L596" s="189"/>
    </row>
    <row r="597" spans="3:12" s="46" customFormat="1">
      <c r="C597" s="215"/>
      <c r="D597" s="215"/>
      <c r="E597" s="227"/>
      <c r="F597" s="216"/>
      <c r="G597" s="216"/>
      <c r="H597" s="188"/>
      <c r="I597" s="188"/>
      <c r="J597" s="189"/>
      <c r="K597" s="189"/>
      <c r="L597" s="189"/>
    </row>
    <row r="598" spans="3:12" s="46" customFormat="1">
      <c r="C598" s="217" t="s">
        <v>419</v>
      </c>
      <c r="D598" s="217"/>
      <c r="E598" s="228"/>
      <c r="F598" s="210">
        <f>+SUM(E599:E602)</f>
        <v>560990932.11000001</v>
      </c>
      <c r="G598" s="211"/>
      <c r="H598" s="212" t="s">
        <v>420</v>
      </c>
      <c r="I598" s="212"/>
      <c r="J598" s="229">
        <f>+[1]ECSF!J37</f>
        <v>560990932.11000001</v>
      </c>
      <c r="K598" s="230"/>
      <c r="L598" s="189"/>
    </row>
    <row r="599" spans="3:12" s="46" customFormat="1">
      <c r="C599" s="222" t="s">
        <v>421</v>
      </c>
      <c r="D599" s="222"/>
      <c r="E599" s="223">
        <v>560990932.11000001</v>
      </c>
      <c r="F599" s="224"/>
      <c r="G599" s="224"/>
      <c r="H599" s="231"/>
      <c r="I599" s="188"/>
      <c r="J599" s="189"/>
      <c r="K599" s="189"/>
      <c r="L599" s="189"/>
    </row>
    <row r="600" spans="3:12" s="46" customFormat="1">
      <c r="C600" s="222" t="s">
        <v>422</v>
      </c>
      <c r="D600" s="222"/>
      <c r="E600" s="223">
        <v>0</v>
      </c>
      <c r="F600" s="224"/>
      <c r="G600" s="224"/>
      <c r="H600" s="232"/>
      <c r="I600" s="188"/>
      <c r="J600" s="189"/>
      <c r="K600" s="189"/>
    </row>
    <row r="601" spans="3:12" s="46" customFormat="1">
      <c r="C601" s="222" t="s">
        <v>423</v>
      </c>
      <c r="D601" s="222"/>
      <c r="E601" s="223">
        <v>0</v>
      </c>
      <c r="F601" s="224"/>
      <c r="G601" s="224"/>
      <c r="H601" s="202"/>
      <c r="I601" s="188"/>
      <c r="J601" s="233"/>
      <c r="K601" s="234"/>
    </row>
    <row r="602" spans="3:12" s="46" customFormat="1">
      <c r="C602" s="235" t="s">
        <v>424</v>
      </c>
      <c r="D602" s="236"/>
      <c r="E602" s="223">
        <v>0</v>
      </c>
      <c r="F602" s="237"/>
      <c r="G602" s="237"/>
      <c r="H602" s="188"/>
      <c r="I602" s="202"/>
      <c r="J602" s="189"/>
      <c r="K602" s="189"/>
    </row>
    <row r="603" spans="3:12" s="46" customFormat="1">
      <c r="C603" s="215"/>
      <c r="D603" s="215"/>
      <c r="F603" s="216"/>
      <c r="G603" s="216"/>
      <c r="H603" s="188"/>
      <c r="I603" s="231"/>
      <c r="J603" s="189"/>
      <c r="K603" s="189"/>
      <c r="L603" s="82"/>
    </row>
    <row r="604" spans="3:12" s="46" customFormat="1">
      <c r="C604" s="238" t="s">
        <v>425</v>
      </c>
      <c r="D604" s="238"/>
      <c r="F604" s="239">
        <f>+F589+F591-F598</f>
        <v>78031883.339999914</v>
      </c>
      <c r="H604" s="240" t="s">
        <v>426</v>
      </c>
      <c r="I604" s="240"/>
      <c r="J604" s="241">
        <f>+[1]EA!F35</f>
        <v>78031883.450000003</v>
      </c>
      <c r="K604" s="189"/>
    </row>
    <row r="605" spans="3:12" s="46" customFormat="1">
      <c r="F605" s="216"/>
      <c r="H605" s="188"/>
      <c r="I605" s="188"/>
      <c r="J605" s="189"/>
      <c r="K605" s="189"/>
    </row>
    <row r="606" spans="3:12" s="46" customFormat="1">
      <c r="F606" s="216"/>
      <c r="H606" s="188"/>
      <c r="I606" s="188"/>
      <c r="J606" s="189"/>
      <c r="K606" s="189"/>
      <c r="L606" s="189"/>
    </row>
    <row r="607" spans="3:12" s="46" customFormat="1">
      <c r="F607" s="216"/>
      <c r="H607" s="188"/>
      <c r="I607" s="188"/>
      <c r="J607" s="189"/>
      <c r="K607" s="189"/>
      <c r="L607" s="189"/>
    </row>
    <row r="608" spans="3:12" s="46" customFormat="1">
      <c r="H608" s="188"/>
      <c r="I608" s="188"/>
      <c r="J608" s="189"/>
      <c r="K608" s="189"/>
      <c r="L608" s="189"/>
    </row>
    <row r="609" spans="3:14" s="46" customFormat="1">
      <c r="C609" s="194" t="s">
        <v>427</v>
      </c>
      <c r="D609" s="195"/>
      <c r="E609" s="195"/>
      <c r="F609" s="196"/>
      <c r="H609" s="188"/>
      <c r="I609" s="188"/>
      <c r="J609" s="189"/>
      <c r="K609" s="189"/>
      <c r="L609" s="189"/>
    </row>
    <row r="610" spans="3:14" s="46" customFormat="1">
      <c r="C610" s="198" t="s">
        <v>428</v>
      </c>
      <c r="D610" s="199"/>
      <c r="E610" s="199"/>
      <c r="F610" s="200"/>
      <c r="H610" s="206"/>
      <c r="I610" s="188"/>
      <c r="J610" s="189"/>
      <c r="K610" s="189"/>
      <c r="L610" s="189"/>
    </row>
    <row r="611" spans="3:14" s="46" customFormat="1">
      <c r="C611" s="203" t="s">
        <v>410</v>
      </c>
      <c r="D611" s="204"/>
      <c r="E611" s="204"/>
      <c r="F611" s="205"/>
      <c r="H611" s="206">
        <v>396545219.07999998</v>
      </c>
      <c r="I611" s="188"/>
      <c r="J611" s="189"/>
      <c r="K611" s="189"/>
      <c r="L611" s="189"/>
    </row>
    <row r="612" spans="3:14" s="46" customFormat="1">
      <c r="C612" s="208" t="s">
        <v>429</v>
      </c>
      <c r="D612" s="209"/>
      <c r="F612" s="242">
        <v>396545219.07999998</v>
      </c>
      <c r="H612" s="212" t="s">
        <v>430</v>
      </c>
      <c r="I612" s="212"/>
      <c r="J612" s="229">
        <f>+'[1]C ADMON'!F44</f>
        <v>396545219.07999998</v>
      </c>
      <c r="K612" s="240" t="s">
        <v>431</v>
      </c>
      <c r="L612" s="189"/>
    </row>
    <row r="613" spans="3:14" s="46" customFormat="1">
      <c r="C613" s="215"/>
      <c r="D613" s="215"/>
      <c r="F613" s="216"/>
      <c r="H613" s="188"/>
      <c r="I613" s="188"/>
      <c r="J613" s="189"/>
      <c r="K613" s="189"/>
      <c r="L613" s="189"/>
    </row>
    <row r="614" spans="3:14" s="46" customFormat="1">
      <c r="C614" s="243" t="s">
        <v>432</v>
      </c>
      <c r="D614" s="243"/>
      <c r="E614" s="244"/>
      <c r="F614" s="210">
        <f>+SUM(E615:E632)</f>
        <v>329498863.94</v>
      </c>
      <c r="H614" s="188"/>
      <c r="I614" s="188"/>
      <c r="J614" s="189"/>
      <c r="K614" s="189"/>
      <c r="L614" s="189"/>
    </row>
    <row r="615" spans="3:14" s="46" customFormat="1">
      <c r="C615" s="222" t="s">
        <v>433</v>
      </c>
      <c r="D615" s="222"/>
      <c r="E615" s="223">
        <v>377233</v>
      </c>
      <c r="H615" s="245" t="s">
        <v>434</v>
      </c>
      <c r="I615" s="245"/>
      <c r="J615" s="206">
        <f>+[1]ECSF!F30</f>
        <v>5122701.8000000045</v>
      </c>
      <c r="K615" s="189"/>
      <c r="L615" s="189"/>
    </row>
    <row r="616" spans="3:14" s="46" customFormat="1">
      <c r="C616" s="222" t="s">
        <v>435</v>
      </c>
      <c r="D616" s="222"/>
      <c r="E616" s="223">
        <v>3897398.51</v>
      </c>
      <c r="F616" s="246"/>
      <c r="H616" s="188"/>
      <c r="I616" s="188"/>
      <c r="J616" s="189"/>
      <c r="K616" s="189"/>
      <c r="L616" s="189"/>
      <c r="M616" s="189"/>
      <c r="N616" s="189"/>
    </row>
    <row r="617" spans="3:14" s="46" customFormat="1">
      <c r="C617" s="222" t="s">
        <v>436</v>
      </c>
      <c r="D617" s="222"/>
      <c r="E617" s="223">
        <v>894336</v>
      </c>
      <c r="F617" s="246"/>
      <c r="G617" s="246"/>
      <c r="H617" s="188"/>
      <c r="I617" s="188"/>
      <c r="J617" s="189"/>
      <c r="K617" s="189"/>
      <c r="L617" s="189"/>
      <c r="M617" s="189"/>
      <c r="N617" s="189"/>
    </row>
    <row r="618" spans="3:14" s="46" customFormat="1">
      <c r="C618" s="222" t="s">
        <v>437</v>
      </c>
      <c r="D618" s="222"/>
      <c r="E618" s="223">
        <v>0</v>
      </c>
      <c r="F618" s="247"/>
      <c r="G618" s="247"/>
      <c r="H618" s="188"/>
      <c r="I618" s="188"/>
      <c r="J618" s="189"/>
      <c r="K618" s="189"/>
      <c r="L618" s="189"/>
      <c r="M618" s="189"/>
      <c r="N618" s="189"/>
    </row>
    <row r="619" spans="3:14" s="46" customFormat="1">
      <c r="C619" s="222" t="s">
        <v>438</v>
      </c>
      <c r="D619" s="222"/>
      <c r="E619" s="223">
        <v>0</v>
      </c>
      <c r="F619" s="246"/>
      <c r="G619" s="246"/>
      <c r="H619" s="188"/>
      <c r="I619" s="202"/>
      <c r="J619" s="189"/>
      <c r="K619" s="189"/>
      <c r="L619" s="189"/>
      <c r="M619" s="189"/>
      <c r="N619" s="189" t="s">
        <v>439</v>
      </c>
    </row>
    <row r="620" spans="3:14" s="46" customFormat="1">
      <c r="C620" s="222" t="s">
        <v>440</v>
      </c>
      <c r="D620" s="222"/>
      <c r="E620" s="223">
        <v>139027.51999999999</v>
      </c>
      <c r="F620" s="246"/>
      <c r="G620" s="246"/>
      <c r="H620" s="188"/>
      <c r="I620" s="188"/>
      <c r="J620" s="189"/>
      <c r="K620" s="189"/>
      <c r="L620" s="189"/>
      <c r="M620" s="189"/>
      <c r="N620" s="189" t="s">
        <v>441</v>
      </c>
    </row>
    <row r="621" spans="3:14" s="46" customFormat="1">
      <c r="C621" s="222" t="s">
        <v>442</v>
      </c>
      <c r="D621" s="222"/>
      <c r="E621" s="223">
        <v>0</v>
      </c>
      <c r="F621" s="246"/>
      <c r="G621" s="246"/>
      <c r="H621" s="188"/>
      <c r="I621" s="202"/>
      <c r="J621" s="189"/>
      <c r="K621" s="189"/>
      <c r="L621" s="189"/>
      <c r="M621" s="189"/>
      <c r="N621" s="189"/>
    </row>
    <row r="622" spans="3:14" s="46" customFormat="1">
      <c r="C622" s="222" t="s">
        <v>443</v>
      </c>
      <c r="D622" s="222"/>
      <c r="E622" s="223">
        <v>0</v>
      </c>
      <c r="F622" s="246"/>
      <c r="G622" s="246"/>
      <c r="H622" s="188"/>
      <c r="I622" s="188"/>
      <c r="J622" s="189"/>
      <c r="K622" s="189"/>
      <c r="L622" s="189"/>
      <c r="M622" s="189"/>
      <c r="N622" s="189"/>
    </row>
    <row r="623" spans="3:14" s="46" customFormat="1">
      <c r="C623" s="222" t="s">
        <v>444</v>
      </c>
      <c r="D623" s="222"/>
      <c r="E623" s="223">
        <v>0</v>
      </c>
      <c r="F623" s="248"/>
      <c r="G623" s="248"/>
      <c r="H623" s="189"/>
      <c r="I623" s="189"/>
      <c r="J623" s="189"/>
      <c r="K623" s="189"/>
      <c r="L623" s="189"/>
      <c r="M623" s="189"/>
      <c r="N623" s="189"/>
    </row>
    <row r="624" spans="3:14" s="46" customFormat="1" ht="38.25" customHeight="1">
      <c r="C624" s="222" t="s">
        <v>445</v>
      </c>
      <c r="D624" s="222"/>
      <c r="E624" s="223">
        <v>324190868.91000003</v>
      </c>
      <c r="F624" s="248"/>
      <c r="G624" s="248"/>
      <c r="H624" s="249" t="s">
        <v>446</v>
      </c>
      <c r="I624" s="249"/>
      <c r="J624" s="250">
        <f>+[1]ECSF!F29</f>
        <v>324124638.44000006</v>
      </c>
      <c r="K624" s="189"/>
      <c r="L624" s="189"/>
      <c r="M624" s="189"/>
      <c r="N624" s="189"/>
    </row>
    <row r="625" spans="3:12" s="46" customFormat="1">
      <c r="C625" s="222" t="s">
        <v>447</v>
      </c>
      <c r="D625" s="222"/>
      <c r="E625" s="223"/>
      <c r="F625" s="246"/>
      <c r="G625" s="246"/>
      <c r="H625" s="188"/>
      <c r="I625" s="202"/>
      <c r="J625" s="251"/>
      <c r="K625" s="189"/>
      <c r="L625" s="189"/>
    </row>
    <row r="626" spans="3:12" s="46" customFormat="1">
      <c r="C626" s="222" t="s">
        <v>448</v>
      </c>
      <c r="D626" s="222"/>
      <c r="E626" s="223"/>
      <c r="F626" s="246"/>
      <c r="G626" s="246"/>
      <c r="H626" s="252">
        <f>+E624-J624</f>
        <v>66230.469999969006</v>
      </c>
      <c r="I626" s="202"/>
      <c r="J626" s="251"/>
      <c r="K626" s="189"/>
      <c r="L626" s="189"/>
    </row>
    <row r="627" spans="3:12" s="46" customFormat="1">
      <c r="C627" s="222" t="s">
        <v>449</v>
      </c>
      <c r="D627" s="222"/>
      <c r="E627" s="223">
        <v>0</v>
      </c>
      <c r="F627" s="246"/>
      <c r="G627" s="246"/>
      <c r="H627" s="188"/>
      <c r="I627" s="189"/>
      <c r="J627" s="189"/>
      <c r="K627" s="189"/>
      <c r="L627" s="189"/>
    </row>
    <row r="628" spans="3:12" s="46" customFormat="1">
      <c r="C628" s="222" t="s">
        <v>450</v>
      </c>
      <c r="D628" s="222"/>
      <c r="E628" s="223"/>
      <c r="F628" s="246"/>
      <c r="G628" s="246"/>
      <c r="H628" s="188"/>
      <c r="I628" s="188"/>
      <c r="J628" s="189"/>
      <c r="K628" s="189"/>
      <c r="L628" s="189"/>
    </row>
    <row r="629" spans="3:12" s="46" customFormat="1">
      <c r="C629" s="222" t="s">
        <v>451</v>
      </c>
      <c r="D629" s="222"/>
      <c r="E629" s="223">
        <v>0</v>
      </c>
      <c r="F629" s="246"/>
      <c r="G629" s="246"/>
      <c r="H629" s="253"/>
      <c r="I629" s="188"/>
      <c r="J629" s="189"/>
      <c r="K629" s="189"/>
      <c r="L629" s="189"/>
    </row>
    <row r="630" spans="3:12" s="46" customFormat="1" ht="12.75" customHeight="1">
      <c r="C630" s="222" t="s">
        <v>452</v>
      </c>
      <c r="D630" s="222"/>
      <c r="E630" s="223"/>
      <c r="F630" s="246"/>
      <c r="G630" s="246"/>
      <c r="H630" s="188"/>
      <c r="I630" s="188"/>
      <c r="J630" s="189"/>
      <c r="K630" s="189"/>
      <c r="L630" s="189"/>
    </row>
    <row r="631" spans="3:12" s="46" customFormat="1">
      <c r="C631" s="254" t="s">
        <v>453</v>
      </c>
      <c r="D631" s="255"/>
      <c r="E631" s="223">
        <v>0</v>
      </c>
      <c r="F631" s="246"/>
      <c r="G631" s="246"/>
      <c r="H631" s="188"/>
      <c r="I631" s="188"/>
      <c r="J631" s="189"/>
      <c r="K631" s="189"/>
      <c r="L631" s="189"/>
    </row>
    <row r="632" spans="3:12" s="46" customFormat="1">
      <c r="C632" s="215"/>
      <c r="D632" s="215"/>
      <c r="E632" s="223">
        <v>0</v>
      </c>
      <c r="F632" s="216"/>
      <c r="G632" s="216"/>
      <c r="H632" s="188"/>
      <c r="I632" s="188"/>
      <c r="J632" s="189"/>
      <c r="K632" s="189"/>
      <c r="L632" s="189"/>
    </row>
    <row r="633" spans="3:12" s="46" customFormat="1">
      <c r="C633" s="243" t="s">
        <v>454</v>
      </c>
      <c r="D633" s="243"/>
      <c r="E633" s="256">
        <f>+SUM(E634:E640)</f>
        <v>11118.53</v>
      </c>
      <c r="F633" s="210">
        <f>SUM(E634:E640)</f>
        <v>11118.53</v>
      </c>
      <c r="G633" s="211"/>
      <c r="H633" s="188"/>
      <c r="I633" s="189"/>
      <c r="J633" s="189"/>
      <c r="K633" s="189"/>
      <c r="L633" s="189"/>
    </row>
    <row r="634" spans="3:12" s="46" customFormat="1">
      <c r="C634" s="222" t="s">
        <v>455</v>
      </c>
      <c r="D634" s="222"/>
      <c r="E634" s="223">
        <v>11120.44</v>
      </c>
      <c r="F634" s="257"/>
      <c r="G634" s="257"/>
      <c r="H634" s="212" t="s">
        <v>456</v>
      </c>
      <c r="I634" s="212"/>
      <c r="J634" s="229">
        <f>+[1]EA!K43</f>
        <v>11120.44</v>
      </c>
      <c r="K634" s="189"/>
      <c r="L634" s="189"/>
    </row>
    <row r="635" spans="3:12" s="46" customFormat="1">
      <c r="C635" s="222" t="s">
        <v>457</v>
      </c>
      <c r="D635" s="222"/>
      <c r="E635" s="223">
        <v>0</v>
      </c>
      <c r="F635" s="257"/>
      <c r="G635" s="257"/>
      <c r="H635" s="188"/>
      <c r="I635" s="188"/>
      <c r="J635" s="189"/>
      <c r="K635" s="189"/>
      <c r="L635" s="189"/>
    </row>
    <row r="636" spans="3:12" s="46" customFormat="1">
      <c r="C636" s="222" t="s">
        <v>458</v>
      </c>
      <c r="D636" s="222"/>
      <c r="E636" s="223">
        <v>0</v>
      </c>
      <c r="F636" s="257"/>
      <c r="G636" s="246"/>
      <c r="H636" s="188"/>
      <c r="I636" s="188"/>
      <c r="J636" s="189"/>
      <c r="K636" s="189"/>
      <c r="L636" s="189"/>
    </row>
    <row r="637" spans="3:12" s="46" customFormat="1">
      <c r="C637" s="222" t="s">
        <v>459</v>
      </c>
      <c r="D637" s="222"/>
      <c r="E637" s="223">
        <v>0</v>
      </c>
      <c r="F637" s="257"/>
      <c r="G637" s="246"/>
      <c r="H637" s="188"/>
      <c r="I637" s="188"/>
      <c r="J637" s="189"/>
      <c r="K637" s="189"/>
      <c r="L637" s="189"/>
    </row>
    <row r="638" spans="3:12" s="46" customFormat="1">
      <c r="C638" s="222" t="s">
        <v>460</v>
      </c>
      <c r="D638" s="222"/>
      <c r="E638" s="223">
        <v>0</v>
      </c>
      <c r="F638" s="257"/>
      <c r="G638" s="246"/>
      <c r="H638" s="188"/>
      <c r="I638" s="188"/>
      <c r="J638" s="189"/>
      <c r="K638" s="189"/>
      <c r="L638" s="189"/>
    </row>
    <row r="639" spans="3:12" s="46" customFormat="1">
      <c r="C639" s="222" t="s">
        <v>461</v>
      </c>
      <c r="D639" s="222"/>
      <c r="E639" s="258">
        <v>-1.91</v>
      </c>
      <c r="F639" s="257"/>
      <c r="G639" s="246"/>
      <c r="H639" s="189"/>
      <c r="I639" s="189"/>
      <c r="J639" s="189"/>
      <c r="K639" s="189"/>
      <c r="L639" s="189"/>
    </row>
    <row r="640" spans="3:12" s="46" customFormat="1">
      <c r="C640" s="254" t="s">
        <v>462</v>
      </c>
      <c r="D640" s="255"/>
      <c r="E640" s="258">
        <v>0</v>
      </c>
      <c r="F640" s="257"/>
      <c r="G640" s="246"/>
      <c r="H640" s="188"/>
      <c r="I640" s="188"/>
      <c r="J640" s="189"/>
      <c r="K640" s="189"/>
      <c r="L640" s="189"/>
    </row>
    <row r="641" spans="3:12" s="46" customFormat="1">
      <c r="C641" s="215"/>
      <c r="D641" s="215"/>
      <c r="G641" s="246"/>
      <c r="H641" s="188"/>
      <c r="I641" s="188"/>
      <c r="J641" s="189"/>
      <c r="K641" s="189"/>
      <c r="L641" s="189"/>
    </row>
    <row r="642" spans="3:12" s="46" customFormat="1">
      <c r="C642" s="238" t="s">
        <v>463</v>
      </c>
      <c r="D642" s="238"/>
      <c r="F642" s="239">
        <f>+F612-F614+F633</f>
        <v>67057473.669999987</v>
      </c>
      <c r="G642" s="246"/>
      <c r="H642" s="213" t="s">
        <v>464</v>
      </c>
      <c r="I642" s="202"/>
      <c r="J642" s="229">
        <f>+[1]EA!K53</f>
        <v>67057473.670000002</v>
      </c>
      <c r="K642" s="189"/>
      <c r="L642" s="189"/>
    </row>
    <row r="643" spans="3:12" s="46" customFormat="1">
      <c r="F643" s="216"/>
      <c r="G643" s="246"/>
      <c r="H643" s="259"/>
      <c r="I643" s="188"/>
      <c r="J643" s="189"/>
      <c r="K643" s="189"/>
      <c r="L643" s="189"/>
    </row>
    <row r="644" spans="3:12" s="46" customFormat="1">
      <c r="G644" s="246"/>
      <c r="H644" s="188"/>
      <c r="I644" s="188"/>
      <c r="J644" s="189"/>
      <c r="K644" s="189"/>
      <c r="L644" s="189"/>
    </row>
    <row r="645" spans="3:12" s="46" customFormat="1">
      <c r="G645" s="246"/>
      <c r="H645" s="188"/>
      <c r="I645" s="188"/>
      <c r="J645" s="189"/>
      <c r="K645" s="189"/>
      <c r="L645" s="189"/>
    </row>
    <row r="646" spans="3:12" s="46" customFormat="1">
      <c r="C646" s="260" t="s">
        <v>465</v>
      </c>
      <c r="D646" s="260"/>
      <c r="E646" s="260"/>
      <c r="F646" s="260"/>
      <c r="G646" s="260"/>
      <c r="H646" s="261"/>
      <c r="I646" s="188"/>
      <c r="J646" s="189"/>
      <c r="K646" s="189"/>
      <c r="L646" s="189"/>
    </row>
    <row r="647" spans="3:12" s="46" customFormat="1">
      <c r="C647" s="262"/>
      <c r="D647" s="262"/>
      <c r="E647" s="262"/>
      <c r="F647" s="262"/>
      <c r="G647" s="262"/>
      <c r="H647" s="263"/>
      <c r="I647" s="188"/>
      <c r="J647" s="189"/>
      <c r="K647" s="189"/>
      <c r="L647" s="189"/>
    </row>
    <row r="648" spans="3:12" s="46" customFormat="1">
      <c r="C648" s="262"/>
      <c r="D648" s="262"/>
      <c r="E648" s="262"/>
      <c r="F648" s="262"/>
      <c r="G648" s="97"/>
      <c r="H648" s="263"/>
      <c r="I648" s="188"/>
      <c r="J648" s="189"/>
      <c r="K648" s="189"/>
      <c r="L648" s="189"/>
    </row>
    <row r="649" spans="3:12" s="46" customFormat="1" ht="21" customHeight="1">
      <c r="C649" s="264" t="s">
        <v>466</v>
      </c>
      <c r="D649" s="99" t="s">
        <v>389</v>
      </c>
      <c r="E649" s="119" t="s">
        <v>390</v>
      </c>
      <c r="F649" s="119" t="s">
        <v>467</v>
      </c>
      <c r="G649" s="97"/>
      <c r="H649" s="188"/>
      <c r="I649" s="188"/>
      <c r="J649" s="189"/>
      <c r="K649" s="189"/>
      <c r="L649" s="189"/>
    </row>
    <row r="650" spans="3:12" s="46" customFormat="1">
      <c r="C650" s="85" t="s">
        <v>468</v>
      </c>
      <c r="D650" s="265">
        <v>0</v>
      </c>
      <c r="E650" s="266"/>
      <c r="F650" s="266"/>
      <c r="G650" s="97"/>
      <c r="H650" s="97"/>
      <c r="I650" s="97"/>
    </row>
    <row r="651" spans="3:12" s="46" customFormat="1">
      <c r="C651" s="69"/>
      <c r="D651" s="267">
        <v>0</v>
      </c>
      <c r="E651" s="80"/>
      <c r="F651" s="80"/>
      <c r="G651" s="97"/>
      <c r="H651" s="97"/>
      <c r="I651" s="97"/>
    </row>
    <row r="652" spans="3:12" s="46" customFormat="1">
      <c r="C652" s="47" t="s">
        <v>469</v>
      </c>
      <c r="D652" s="268">
        <v>0</v>
      </c>
      <c r="E652" s="269">
        <v>0</v>
      </c>
      <c r="F652" s="269">
        <v>0</v>
      </c>
      <c r="G652" s="97"/>
      <c r="H652" s="97"/>
      <c r="I652" s="97"/>
    </row>
    <row r="653" spans="3:12" s="46" customFormat="1" ht="21" customHeight="1">
      <c r="D653" s="270">
        <f>SUM(D651:D652)</f>
        <v>0</v>
      </c>
      <c r="E653" s="270">
        <f>SUM(E651:E652)</f>
        <v>0</v>
      </c>
      <c r="F653" s="270">
        <f>SUM(F651:F652)</f>
        <v>0</v>
      </c>
      <c r="G653" s="97"/>
      <c r="H653" s="97"/>
      <c r="I653" s="97"/>
    </row>
    <row r="654" spans="3:12" s="46" customFormat="1">
      <c r="G654" s="97"/>
      <c r="H654" s="97"/>
      <c r="I654" s="97"/>
    </row>
    <row r="655" spans="3:12" s="46" customFormat="1">
      <c r="G655" s="97"/>
      <c r="H655" s="97"/>
      <c r="I655" s="97"/>
    </row>
    <row r="656" spans="3:12" s="46" customFormat="1">
      <c r="C656" s="46" t="s">
        <v>470</v>
      </c>
      <c r="G656" s="97"/>
      <c r="H656" s="97"/>
      <c r="I656" s="97"/>
    </row>
    <row r="657" spans="3:9" s="46" customFormat="1" ht="12" customHeight="1">
      <c r="G657" s="97"/>
      <c r="H657" s="97"/>
      <c r="I657" s="97"/>
    </row>
    <row r="658" spans="3:9" s="46" customFormat="1">
      <c r="G658" s="97"/>
    </row>
    <row r="659" spans="3:9" s="46" customFormat="1"/>
    <row r="660" spans="3:9" s="46" customFormat="1"/>
    <row r="661" spans="3:9" s="46" customFormat="1"/>
    <row r="662" spans="3:9" s="46" customFormat="1"/>
    <row r="663" spans="3:9" s="46" customFormat="1"/>
    <row r="664" spans="3:9" s="46" customFormat="1"/>
    <row r="665" spans="3:9" s="46" customFormat="1">
      <c r="E665" s="97"/>
      <c r="F665" s="97"/>
      <c r="G665" s="97"/>
      <c r="I665" s="97"/>
    </row>
    <row r="666" spans="3:9" s="46" customFormat="1">
      <c r="C666" s="97" t="s">
        <v>471</v>
      </c>
      <c r="E666" s="271" t="s">
        <v>472</v>
      </c>
      <c r="F666" s="271"/>
      <c r="G666" s="272"/>
      <c r="H666" s="97"/>
      <c r="I666" s="97"/>
    </row>
    <row r="667" spans="3:9" s="46" customFormat="1">
      <c r="C667" s="273" t="s">
        <v>473</v>
      </c>
      <c r="E667" s="271" t="s">
        <v>474</v>
      </c>
      <c r="F667" s="271"/>
      <c r="G667" s="272"/>
      <c r="H667" s="97"/>
      <c r="I667" s="274"/>
    </row>
    <row r="668" spans="3:9" s="46" customFormat="1">
      <c r="C668" s="273" t="s">
        <v>475</v>
      </c>
      <c r="E668" s="275" t="s">
        <v>476</v>
      </c>
      <c r="F668" s="275"/>
      <c r="G668" s="273"/>
      <c r="H668" s="276"/>
      <c r="I668" s="276"/>
    </row>
    <row r="669" spans="3:9">
      <c r="C669" s="277"/>
      <c r="D669" s="277"/>
      <c r="E669" s="277"/>
      <c r="F669" s="277"/>
      <c r="G669" s="277"/>
      <c r="H669" s="277"/>
      <c r="I669" s="277"/>
    </row>
    <row r="670" spans="3:9">
      <c r="C670" s="277"/>
      <c r="D670" s="277"/>
      <c r="E670" s="277"/>
      <c r="F670" s="277"/>
      <c r="G670" s="277"/>
      <c r="H670" s="277"/>
      <c r="I670" s="277"/>
    </row>
    <row r="674" ht="12.75" customHeight="1"/>
    <row r="677" ht="12.75" customHeight="1"/>
  </sheetData>
  <sheetProtection password="EA12" sheet="1" objects="1" scenarios="1" formatCells="0"/>
  <protectedRanges>
    <protectedRange sqref="H611" name="Rango1_2"/>
  </protectedRanges>
  <mergeCells count="62">
    <mergeCell ref="E667:F667"/>
    <mergeCell ref="E668:F668"/>
    <mergeCell ref="C638:D638"/>
    <mergeCell ref="C639:D639"/>
    <mergeCell ref="C640:D640"/>
    <mergeCell ref="C641:D641"/>
    <mergeCell ref="C642:D642"/>
    <mergeCell ref="E666:F666"/>
    <mergeCell ref="C632:D632"/>
    <mergeCell ref="C633:D633"/>
    <mergeCell ref="C634:D634"/>
    <mergeCell ref="C635:D635"/>
    <mergeCell ref="C636:D636"/>
    <mergeCell ref="C637:D637"/>
    <mergeCell ref="C626:D626"/>
    <mergeCell ref="C627:D627"/>
    <mergeCell ref="C628:D628"/>
    <mergeCell ref="C629:D629"/>
    <mergeCell ref="C630:D630"/>
    <mergeCell ref="C631:D631"/>
    <mergeCell ref="C621:D621"/>
    <mergeCell ref="C622:D622"/>
    <mergeCell ref="C623:D623"/>
    <mergeCell ref="C624:D624"/>
    <mergeCell ref="H624:I624"/>
    <mergeCell ref="C625:D625"/>
    <mergeCell ref="H615:I615"/>
    <mergeCell ref="C616:D616"/>
    <mergeCell ref="C617:D617"/>
    <mergeCell ref="C618:D618"/>
    <mergeCell ref="C619:D619"/>
    <mergeCell ref="C620:D620"/>
    <mergeCell ref="C610:F610"/>
    <mergeCell ref="C611:F611"/>
    <mergeCell ref="C612:D612"/>
    <mergeCell ref="C613:D613"/>
    <mergeCell ref="C614:D614"/>
    <mergeCell ref="C615:D615"/>
    <mergeCell ref="C600:D600"/>
    <mergeCell ref="C601:D601"/>
    <mergeCell ref="C602:D602"/>
    <mergeCell ref="C603:D603"/>
    <mergeCell ref="C604:D604"/>
    <mergeCell ref="C609:F609"/>
    <mergeCell ref="C594:D594"/>
    <mergeCell ref="C595:D595"/>
    <mergeCell ref="C596:D596"/>
    <mergeCell ref="C597:D597"/>
    <mergeCell ref="C598:D598"/>
    <mergeCell ref="C599:D599"/>
    <mergeCell ref="C588:F588"/>
    <mergeCell ref="C589:D589"/>
    <mergeCell ref="C590:D590"/>
    <mergeCell ref="C591:D591"/>
    <mergeCell ref="C592:D592"/>
    <mergeCell ref="C593:D593"/>
    <mergeCell ref="C6:F6"/>
    <mergeCell ref="C7:F7"/>
    <mergeCell ref="C12:F12"/>
    <mergeCell ref="C584:F584"/>
    <mergeCell ref="C586:F586"/>
    <mergeCell ref="C587:F587"/>
  </mergeCells>
  <dataValidations count="4">
    <dataValidation allowBlank="1" showInputMessage="1" showErrorMessage="1" prompt="Saldo final del periodo que corresponde la cuenta pública presentada (mensual:  enero, febrero, marzo, etc.; trimestral: 1er, 2do, 3ro. o 4to.)." sqref="D192 D211 D164"/>
    <dataValidation allowBlank="1" showInputMessage="1" showErrorMessage="1" prompt="Corresponde al número de la cuenta de acuerdo al Plan de Cuentas emitido por el CONAC (DOF 22/11/2010)." sqref="C164"/>
    <dataValidation allowBlank="1" showInputMessage="1" showErrorMessage="1" prompt="Características cualitativas significativas que les impacten financieramente." sqref="F192:G192 F211:G211 E164"/>
    <dataValidation allowBlank="1" showInputMessage="1" showErrorMessage="1" prompt="Especificar origen de dicho recurso: Federal, Estatal, Municipal, Particulares." sqref="E192 E211"/>
  </dataValidations>
  <pageMargins left="0.39370078740157483" right="0.19685039370078741" top="0.94" bottom="0" header="0.74803149606299213" footer="1.299212598425197"/>
  <pageSetup paperSize="123" scale="3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NOTAS</vt:lpstr>
    </vt:vector>
  </TitlesOfParts>
  <Company>www.intercambiosvirtuales.org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</dc:creator>
  <cp:lastModifiedBy>Laptop</cp:lastModifiedBy>
  <dcterms:created xsi:type="dcterms:W3CDTF">2018-10-15T22:34:01Z</dcterms:created>
  <dcterms:modified xsi:type="dcterms:W3CDTF">2018-10-15T22:35:04Z</dcterms:modified>
</cp:coreProperties>
</file>